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370" windowHeight="5985" activeTab="0"/>
  </bookViews>
  <sheets>
    <sheet name="Candidates" sheetId="1" r:id="rId1"/>
    <sheet name="Issues" sheetId="2" r:id="rId2"/>
    <sheet name="Absentee Breakout" sheetId="3" r:id="rId3"/>
  </sheets>
  <definedNames>
    <definedName name="_xlnm.Print_Area" localSheetId="0">'Candidates'!$A$1:$Z$114</definedName>
    <definedName name="_xlnm.Print_Area" localSheetId="1">'Issues'!$A$1:$AA$36</definedName>
  </definedNames>
  <calcPr fullCalcOnLoad="1"/>
</workbook>
</file>

<file path=xl/sharedStrings.xml><?xml version="1.0" encoding="utf-8"?>
<sst xmlns="http://schemas.openxmlformats.org/spreadsheetml/2006/main" count="338" uniqueCount="137">
  <si>
    <t>Grand</t>
  </si>
  <si>
    <t>Percent of Precincts Voted</t>
  </si>
  <si>
    <t>Centerview</t>
  </si>
  <si>
    <t>Chilhowee</t>
  </si>
  <si>
    <t>Columbus</t>
  </si>
  <si>
    <t>Hazel Hill</t>
  </si>
  <si>
    <t>N Holden</t>
  </si>
  <si>
    <t>S Holden</t>
  </si>
  <si>
    <t>Jefferson</t>
  </si>
  <si>
    <t>Kingsville</t>
  </si>
  <si>
    <t>Knob Noster</t>
  </si>
  <si>
    <t>Lowland</t>
  </si>
  <si>
    <t>Montserrat</t>
  </si>
  <si>
    <t>Pittsville</t>
  </si>
  <si>
    <t>Post Oak</t>
  </si>
  <si>
    <t>Rose Hill</t>
  </si>
  <si>
    <t>Wbg NE</t>
  </si>
  <si>
    <t>Wbg NW</t>
  </si>
  <si>
    <t>Wbg SE 1</t>
  </si>
  <si>
    <t>Wbg SE 2</t>
  </si>
  <si>
    <t xml:space="preserve">Wbg SW </t>
  </si>
  <si>
    <t>Absentee</t>
  </si>
  <si>
    <t>Total</t>
  </si>
  <si>
    <t xml:space="preserve"> </t>
  </si>
  <si>
    <t>End of page</t>
  </si>
  <si>
    <t>State Representative - Dist. 121</t>
  </si>
  <si>
    <t>State Representative - Dist. 122</t>
  </si>
  <si>
    <t>State Representative - Dist. 120</t>
  </si>
  <si>
    <t>Simpson</t>
  </si>
  <si>
    <t>Statutory Measures</t>
  </si>
  <si>
    <t>Yes</t>
  </si>
  <si>
    <t>No</t>
  </si>
  <si>
    <t>Provided by Gilbert Powers, County Clerk and Election Authority for Johnson County, Missouri</t>
  </si>
  <si>
    <t>Governor</t>
  </si>
  <si>
    <t>Lieutenant Governor</t>
  </si>
  <si>
    <t>Secretary of State</t>
  </si>
  <si>
    <t>State Treasurer</t>
  </si>
  <si>
    <t>Attorney General</t>
  </si>
  <si>
    <t>Circuit Judge - Circuit 17, Div. 2</t>
  </si>
  <si>
    <t>County Commissioner - Western District</t>
  </si>
  <si>
    <t>County Commissioner - Eastern District</t>
  </si>
  <si>
    <t>Sheriff</t>
  </si>
  <si>
    <t>Coroner</t>
  </si>
  <si>
    <t>Public Administrator</t>
  </si>
  <si>
    <t>Clerk of the Circuit Court (2 yr. Unexpired term)</t>
  </si>
  <si>
    <t>Assessor</t>
  </si>
  <si>
    <t>Mark Reynolds</t>
  </si>
  <si>
    <t>Treasurer</t>
  </si>
  <si>
    <t>Nancy Davis</t>
  </si>
  <si>
    <t>Surveyor</t>
  </si>
  <si>
    <t>U.S. Representative - 4th District</t>
  </si>
  <si>
    <t>State Senate - 31st District</t>
  </si>
  <si>
    <t>U.S. Senate</t>
  </si>
  <si>
    <t>President and Vice President</t>
  </si>
  <si>
    <t>Nancy Farmer (D)</t>
  </si>
  <si>
    <t>John F. Kerry and John Edwards (D)</t>
  </si>
  <si>
    <t>George W. Bush and Dick Cheney (R)</t>
  </si>
  <si>
    <t>Michael Badnarik and Richard V. Campagna (L)</t>
  </si>
  <si>
    <t>Michael A. Peroutka and Chuck Baldwin (C)</t>
  </si>
  <si>
    <t>Christopher (Kit) Bond (R)</t>
  </si>
  <si>
    <t>Kevin Tull (L)</t>
  </si>
  <si>
    <t>Don Griffen (C)</t>
  </si>
  <si>
    <t>Claire McCaskill (D)</t>
  </si>
  <si>
    <t>Matt Blunt (R)</t>
  </si>
  <si>
    <t>John M. Swenson (L)</t>
  </si>
  <si>
    <t>Robert Wells (C)</t>
  </si>
  <si>
    <t>Rebecca McDowell (Bekki) Cook (D)</t>
  </si>
  <si>
    <t>Peter Kinder (R)</t>
  </si>
  <si>
    <t>Mike Ferguson (L)</t>
  </si>
  <si>
    <t>Bruce Hillis (C)</t>
  </si>
  <si>
    <t>Catherine L. Hanaway (R)</t>
  </si>
  <si>
    <t>Christopher Davis (L)</t>
  </si>
  <si>
    <t>Donna Ivanovich (C)</t>
  </si>
  <si>
    <t>Robin Carnahan (D)</t>
  </si>
  <si>
    <t>Mark Powell (D)</t>
  </si>
  <si>
    <t>Sarah Steelman (R)</t>
  </si>
  <si>
    <t>Chris Fluharty (C)</t>
  </si>
  <si>
    <t xml:space="preserve">Lisa J. Emerson (L) </t>
  </si>
  <si>
    <t>Jeremiah W. (Jay) Nixon (D)</t>
  </si>
  <si>
    <t>Chris Byrd (R)</t>
  </si>
  <si>
    <t>David R. Browning (L)</t>
  </si>
  <si>
    <t>David Fry (C)</t>
  </si>
  <si>
    <t>Ike Skelton (D)</t>
  </si>
  <si>
    <t>James A. (Jim) Noland (R)</t>
  </si>
  <si>
    <t>Bill Lower (L)</t>
  </si>
  <si>
    <t>Raymond Lister (C)</t>
  </si>
  <si>
    <t>November 2, 2004 General Election</t>
  </si>
  <si>
    <t>Larry Snider (D)</t>
  </si>
  <si>
    <t>Chris Koster (R)</t>
  </si>
  <si>
    <t>Len Ludlam (L)</t>
  </si>
  <si>
    <t>Shannon Cooper (R)</t>
  </si>
  <si>
    <t>Bryce Holthouse (L)</t>
  </si>
  <si>
    <t>David Pearce (R)</t>
  </si>
  <si>
    <t>Bruce E. Jones (D)</t>
  </si>
  <si>
    <t>Mike McGhee (R)</t>
  </si>
  <si>
    <t>Joseph Dandurand (D)</t>
  </si>
  <si>
    <t>Carol A. Cheatham (D)</t>
  </si>
  <si>
    <t>Scott Sader (R)</t>
  </si>
  <si>
    <t>Destry Hough (D)</t>
  </si>
  <si>
    <t>Charles Kavanaugh (R)</t>
  </si>
  <si>
    <t>Stephanie Elkins (D)</t>
  </si>
  <si>
    <t>Thomas K Hendrix, Jr. (R)</t>
  </si>
  <si>
    <t>Jack Reynolds (D)</t>
  </si>
  <si>
    <t>Chuck Heiss (R)</t>
  </si>
  <si>
    <t>Susan Morgan (D)</t>
  </si>
  <si>
    <t>C.L. Holdren (R)</t>
  </si>
  <si>
    <t>Debbie Bodenhamer (D)</t>
  </si>
  <si>
    <t>Elaine Marsh (R)</t>
  </si>
  <si>
    <t>CC: QPW\ Election\ Nov 04 summary</t>
  </si>
  <si>
    <t>Constitutional Amendment #3</t>
  </si>
  <si>
    <t>Motor vehicle fuel tax used only for roads and bridges</t>
  </si>
  <si>
    <t>Judicial Ballot</t>
  </si>
  <si>
    <t>Missouri Supeme Court Judge</t>
  </si>
  <si>
    <t>Retain Judge Richard B. Teitelman</t>
  </si>
  <si>
    <t>Missouri Court of Appeals Judges, Western District</t>
  </si>
  <si>
    <t>Retain Judge Patricia Breckenridge</t>
  </si>
  <si>
    <t>Retain Judge Paul Michael Spinden</t>
  </si>
  <si>
    <t>Southeast Sewer District</t>
  </si>
  <si>
    <t>Issue revenue bonds to construct/equip a sewer system</t>
  </si>
  <si>
    <t>Sam King (R)</t>
  </si>
  <si>
    <t>Russell L. Hindes (D)</t>
  </si>
  <si>
    <r>
      <t xml:space="preserve">Ralph Nader </t>
    </r>
    <r>
      <rPr>
        <i/>
        <sz val="16"/>
        <rFont val="Arial"/>
        <family val="2"/>
      </rPr>
      <t>(Write-In)</t>
    </r>
  </si>
  <si>
    <t xml:space="preserve">Total </t>
  </si>
  <si>
    <t>Absentee Ballot Breakout</t>
  </si>
  <si>
    <t>November 2 2004 Presidential General Election</t>
  </si>
  <si>
    <r>
      <t xml:space="preserve">Ralph Nader </t>
    </r>
    <r>
      <rPr>
        <i/>
        <sz val="10"/>
        <rFont val="Arial"/>
        <family val="0"/>
      </rPr>
      <t>(Write-In)</t>
    </r>
  </si>
  <si>
    <t>Intrastate New Resident Ballot</t>
  </si>
  <si>
    <t>New Resident Ballot</t>
  </si>
  <si>
    <t>Machine Counted Absentees</t>
  </si>
  <si>
    <t>Missouri Supreme Court Judge</t>
  </si>
  <si>
    <t>Interstate Former Resident Ballot</t>
  </si>
  <si>
    <t>Federal Overseas Ballot</t>
  </si>
  <si>
    <t>Official Totals as certified by the Election Canvass Board</t>
  </si>
  <si>
    <t>Official Totals as Certified by the Election Canvass Board</t>
  </si>
  <si>
    <t>Provisional Ballots</t>
  </si>
  <si>
    <t>Absentee Grand Totals prior to Provisional</t>
  </si>
  <si>
    <t>Final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</si>
</sst>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i/>
      <sz val="9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13"/>
      <name val="Arial"/>
      <family val="2"/>
    </font>
    <font>
      <i/>
      <sz val="16"/>
      <name val="Arial"/>
      <family val="2"/>
    </font>
    <font>
      <sz val="18"/>
      <name val="Arial"/>
      <family val="0"/>
    </font>
    <font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9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2" xfId="0" applyFont="1" applyFill="1" applyAlignment="1">
      <alignment horizontal="centerContinuous"/>
    </xf>
    <xf numFmtId="0" fontId="0" fillId="0" borderId="3" xfId="0" applyFill="1" applyAlignment="1">
      <alignment/>
    </xf>
    <xf numFmtId="0" fontId="0" fillId="0" borderId="4" xfId="0" applyFill="1" applyBorder="1" applyAlignment="1">
      <alignment/>
    </xf>
    <xf numFmtId="0" fontId="6" fillId="2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ill="1" applyBorder="1" applyAlignment="1">
      <alignment/>
    </xf>
    <xf numFmtId="0" fontId="3" fillId="0" borderId="5" xfId="0" applyFont="1" applyFill="1" applyBorder="1" applyAlignment="1">
      <alignment horizontal="centerContinuous"/>
    </xf>
    <xf numFmtId="0" fontId="3" fillId="0" borderId="6" xfId="0" applyFill="1" applyBorder="1" applyAlignment="1">
      <alignment/>
    </xf>
    <xf numFmtId="0" fontId="3" fillId="0" borderId="7" xfId="0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8" xfId="0" applyFill="1" applyBorder="1" applyAlignment="1">
      <alignment/>
    </xf>
    <xf numFmtId="0" fontId="3" fillId="0" borderId="9" xfId="0" applyFill="1" applyBorder="1" applyAlignment="1">
      <alignment/>
    </xf>
    <xf numFmtId="0" fontId="2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0" fontId="0" fillId="0" borderId="0" xfId="25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Fill="1" applyBorder="1" applyAlignment="1">
      <alignment horizontal="centerContinuous"/>
    </xf>
    <xf numFmtId="0" fontId="3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0" fillId="0" borderId="15" xfId="0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8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8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4" borderId="0" xfId="0" applyFont="1" applyFill="1" applyBorder="1" applyAlignment="1">
      <alignment horizontal="centerContinuous"/>
    </xf>
    <xf numFmtId="0" fontId="10" fillId="4" borderId="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7" xfId="0" applyFont="1" applyFill="1" applyBorder="1" applyAlignment="1">
      <alignment horizontal="centerContinuous"/>
    </xf>
    <xf numFmtId="0" fontId="10" fillId="4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Continuous"/>
    </xf>
    <xf numFmtId="0" fontId="3" fillId="5" borderId="8" xfId="0" applyFont="1" applyFill="1" applyBorder="1" applyAlignment="1">
      <alignment horizontal="centerContinuous"/>
    </xf>
    <xf numFmtId="0" fontId="9" fillId="5" borderId="0" xfId="0" applyFont="1" applyFill="1" applyBorder="1" applyAlignment="1">
      <alignment horizontal="centerContinuous"/>
    </xf>
    <xf numFmtId="0" fontId="0" fillId="5" borderId="0" xfId="0" applyFont="1" applyFill="1" applyAlignment="1">
      <alignment horizontal="centerContinuous"/>
    </xf>
    <xf numFmtId="0" fontId="4" fillId="5" borderId="0" xfId="0" applyFont="1" applyFill="1" applyBorder="1" applyAlignment="1">
      <alignment horizontal="centerContinuous"/>
    </xf>
    <xf numFmtId="0" fontId="5" fillId="5" borderId="0" xfId="0" applyFont="1" applyFill="1" applyBorder="1" applyAlignment="1">
      <alignment horizontal="centerContinuous"/>
    </xf>
    <xf numFmtId="0" fontId="9" fillId="5" borderId="6" xfId="0" applyFont="1" applyFill="1" applyBorder="1" applyAlignment="1">
      <alignment horizontal="centerContinuous"/>
    </xf>
    <xf numFmtId="0" fontId="3" fillId="5" borderId="8" xfId="0" applyFont="1" applyFill="1" applyBorder="1" applyAlignment="1">
      <alignment horizontal="centerContinuous"/>
    </xf>
    <xf numFmtId="0" fontId="0" fillId="5" borderId="20" xfId="0" applyFill="1" applyAlignment="1">
      <alignment/>
    </xf>
    <xf numFmtId="0" fontId="9" fillId="5" borderId="0" xfId="0" applyFont="1" applyFill="1" applyBorder="1" applyAlignment="1">
      <alignment horizontal="centerContinuous"/>
    </xf>
    <xf numFmtId="0" fontId="0" fillId="5" borderId="0" xfId="0" applyFont="1" applyFill="1" applyAlignment="1">
      <alignment horizontal="centerContinuous"/>
    </xf>
    <xf numFmtId="0" fontId="3" fillId="6" borderId="0" xfId="0" applyFont="1" applyFill="1" applyBorder="1" applyAlignment="1">
      <alignment horizontal="left"/>
    </xf>
    <xf numFmtId="0" fontId="5" fillId="7" borderId="4" xfId="0" applyFont="1" applyFill="1" applyBorder="1" applyAlignment="1">
      <alignment horizontal="centerContinuous"/>
    </xf>
    <xf numFmtId="0" fontId="9" fillId="7" borderId="21" xfId="0" applyFont="1" applyFill="1" applyBorder="1" applyAlignment="1">
      <alignment horizontal="centerContinuous"/>
    </xf>
    <xf numFmtId="0" fontId="5" fillId="7" borderId="22" xfId="0" applyFont="1" applyFill="1" applyBorder="1" applyAlignment="1">
      <alignment horizontal="centerContinuous"/>
    </xf>
    <xf numFmtId="0" fontId="9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3" borderId="11" xfId="0" applyFont="1" applyFill="1" applyAlignment="1">
      <alignment/>
    </xf>
    <xf numFmtId="0" fontId="10" fillId="0" borderId="20" xfId="0" applyFont="1" applyFill="1" applyAlignment="1">
      <alignment horizontal="center"/>
    </xf>
    <xf numFmtId="0" fontId="10" fillId="5" borderId="20" xfId="0" applyFont="1" applyFill="1" applyAlignment="1">
      <alignment horizontal="center"/>
    </xf>
    <xf numFmtId="0" fontId="10" fillId="5" borderId="20" xfId="0" applyFont="1" applyFill="1" applyAlignment="1">
      <alignment horizontal="center"/>
    </xf>
    <xf numFmtId="0" fontId="10" fillId="5" borderId="7" xfId="0" applyFont="1" applyFill="1" applyAlignment="1">
      <alignment horizontal="center"/>
    </xf>
    <xf numFmtId="0" fontId="10" fillId="0" borderId="7" xfId="0" applyFont="1" applyFill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3" fontId="10" fillId="0" borderId="4" xfId="16" applyFont="1" applyFill="1" applyBorder="1" applyAlignment="1">
      <alignment horizontal="center"/>
    </xf>
    <xf numFmtId="0" fontId="10" fillId="3" borderId="20" xfId="0" applyFont="1" applyFill="1" applyAlignment="1">
      <alignment horizontal="center"/>
    </xf>
    <xf numFmtId="0" fontId="10" fillId="8" borderId="20" xfId="0" applyFont="1" applyFill="1" applyAlignment="1">
      <alignment horizontal="center"/>
    </xf>
    <xf numFmtId="0" fontId="10" fillId="0" borderId="2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10" fillId="9" borderId="2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10" fillId="4" borderId="20" xfId="16" applyFont="1" applyFill="1" applyBorder="1" applyAlignment="1">
      <alignment horizontal="center"/>
    </xf>
    <xf numFmtId="0" fontId="10" fillId="0" borderId="17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5" fillId="7" borderId="23" xfId="0" applyFont="1" applyFill="1" applyBorder="1" applyAlignment="1">
      <alignment horizontal="centerContinuous"/>
    </xf>
    <xf numFmtId="0" fontId="10" fillId="0" borderId="23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3" fontId="10" fillId="0" borderId="23" xfId="16" applyFont="1" applyFill="1" applyBorder="1" applyAlignment="1">
      <alignment horizontal="center"/>
    </xf>
    <xf numFmtId="0" fontId="10" fillId="0" borderId="17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10" fillId="10" borderId="2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2" fillId="9" borderId="11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right"/>
    </xf>
    <xf numFmtId="0" fontId="3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ill="1" applyBorder="1" applyAlignment="1">
      <alignment/>
    </xf>
    <xf numFmtId="0" fontId="10" fillId="7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Continuous"/>
    </xf>
    <xf numFmtId="0" fontId="3" fillId="4" borderId="0" xfId="0" applyFont="1" applyFill="1" applyBorder="1" applyAlignment="1">
      <alignment horizontal="centerContinuous"/>
    </xf>
    <xf numFmtId="3" fontId="10" fillId="4" borderId="11" xfId="16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11" borderId="21" xfId="0" applyFill="1" applyBorder="1" applyAlignment="1">
      <alignment/>
    </xf>
    <xf numFmtId="0" fontId="0" fillId="0" borderId="17" xfId="0" applyBorder="1" applyAlignment="1">
      <alignment/>
    </xf>
    <xf numFmtId="0" fontId="10" fillId="0" borderId="13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3" fontId="10" fillId="4" borderId="0" xfId="16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Continuous"/>
    </xf>
    <xf numFmtId="0" fontId="0" fillId="5" borderId="8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right"/>
    </xf>
    <xf numFmtId="0" fontId="4" fillId="5" borderId="6" xfId="0" applyFont="1" applyFill="1" applyBorder="1" applyAlignment="1">
      <alignment horizontal="centerContinuous"/>
    </xf>
    <xf numFmtId="0" fontId="0" fillId="5" borderId="8" xfId="0" applyFont="1" applyFill="1" applyBorder="1" applyAlignment="1">
      <alignment horizontal="centerContinuous"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10" fillId="0" borderId="9" xfId="0" applyNumberFormat="1" applyFont="1" applyFill="1" applyBorder="1" applyAlignment="1">
      <alignment horizontal="center"/>
    </xf>
    <xf numFmtId="3" fontId="10" fillId="0" borderId="20" xfId="0" applyNumberFormat="1" applyFont="1" applyFill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6" borderId="13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4" fillId="12" borderId="25" xfId="0" applyFont="1" applyFill="1" applyBorder="1" applyAlignment="1">
      <alignment horizontal="center" wrapText="1"/>
    </xf>
    <xf numFmtId="0" fontId="4" fillId="12" borderId="26" xfId="0" applyFont="1" applyFill="1" applyBorder="1" applyAlignment="1">
      <alignment horizontal="center" wrapText="1"/>
    </xf>
    <xf numFmtId="0" fontId="0" fillId="9" borderId="0" xfId="0" applyFont="1" applyFill="1" applyBorder="1" applyAlignment="1">
      <alignment/>
    </xf>
    <xf numFmtId="0" fontId="0" fillId="9" borderId="27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0" fillId="9" borderId="4" xfId="0" applyNumberFormat="1" applyFont="1" applyFill="1" applyBorder="1" applyAlignment="1">
      <alignment horizontal="center"/>
    </xf>
    <xf numFmtId="3" fontId="4" fillId="9" borderId="4" xfId="0" applyNumberFormat="1" applyFont="1" applyFill="1" applyBorder="1" applyAlignment="1">
      <alignment/>
    </xf>
    <xf numFmtId="3" fontId="0" fillId="10" borderId="4" xfId="0" applyNumberFormat="1" applyFont="1" applyFill="1" applyBorder="1" applyAlignment="1">
      <alignment horizontal="center"/>
    </xf>
    <xf numFmtId="3" fontId="4" fillId="9" borderId="4" xfId="0" applyNumberFormat="1" applyFon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12" borderId="31" xfId="0" applyFont="1" applyFill="1" applyBorder="1" applyAlignment="1">
      <alignment horizontal="center" wrapText="1"/>
    </xf>
    <xf numFmtId="0" fontId="4" fillId="12" borderId="32" xfId="0" applyFont="1" applyFill="1" applyBorder="1" applyAlignment="1">
      <alignment horizontal="center" wrapText="1"/>
    </xf>
    <xf numFmtId="3" fontId="10" fillId="0" borderId="4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Continuous"/>
    </xf>
    <xf numFmtId="0" fontId="0" fillId="4" borderId="0" xfId="0" applyFont="1" applyFill="1" applyAlignment="1">
      <alignment horizontal="centerContinuous"/>
    </xf>
    <xf numFmtId="0" fontId="10" fillId="11" borderId="2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0" fillId="11" borderId="2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11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3" fontId="0" fillId="0" borderId="0" xfId="0" applyNumberFormat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tabSelected="1" zoomScale="75" zoomScaleNormal="75" workbookViewId="0" topLeftCell="T1">
      <selection activeCell="AB8" sqref="AB8"/>
    </sheetView>
  </sheetViews>
  <sheetFormatPr defaultColWidth="9.140625" defaultRowHeight="12.75"/>
  <cols>
    <col min="1" max="1" width="35.7109375" style="0" customWidth="1"/>
    <col min="2" max="2" width="35.421875" style="0" customWidth="1"/>
    <col min="3" max="3" width="14.8515625" style="0" customWidth="1"/>
    <col min="4" max="4" width="13.7109375" style="0" customWidth="1"/>
    <col min="5" max="5" width="13.00390625" style="0" customWidth="1"/>
    <col min="6" max="7" width="12.00390625" style="0" customWidth="1"/>
    <col min="8" max="8" width="11.8515625" style="0" customWidth="1"/>
    <col min="9" max="9" width="12.7109375" style="0" customWidth="1"/>
    <col min="10" max="10" width="13.00390625" style="0" customWidth="1"/>
    <col min="11" max="11" width="16.00390625" style="0" customWidth="1"/>
    <col min="12" max="12" width="11.140625" style="0" customWidth="1"/>
    <col min="13" max="13" width="12.57421875" style="0" customWidth="1"/>
    <col min="14" max="14" width="14.28125" style="0" customWidth="1"/>
    <col min="15" max="15" width="11.57421875" style="0" customWidth="1"/>
    <col min="16" max="17" width="11.7109375" style="0" customWidth="1"/>
    <col min="18" max="18" width="10.421875" style="0" customWidth="1"/>
    <col min="19" max="19" width="11.140625" style="0" customWidth="1"/>
    <col min="20" max="21" width="12.28125" style="0" customWidth="1"/>
    <col min="22" max="22" width="11.57421875" style="0" customWidth="1"/>
    <col min="23" max="23" width="12.57421875" style="0" customWidth="1"/>
    <col min="24" max="24" width="12.7109375" style="0" customWidth="1"/>
    <col min="25" max="25" width="30.7109375" style="0" customWidth="1"/>
    <col min="26" max="26" width="28.421875" style="0" customWidth="1"/>
  </cols>
  <sheetData>
    <row r="1" spans="1:26" ht="33" customHeight="1">
      <c r="A1" s="199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</row>
    <row r="2" spans="1:26" ht="26.25" customHeight="1">
      <c r="A2" s="200" t="s">
        <v>132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26" ht="26.25" customHeight="1" thickBot="1">
      <c r="A3" s="201" t="s">
        <v>32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3:27" ht="18.75" customHeight="1" thickBot="1" thickTop="1">
      <c r="C4" s="15"/>
      <c r="D4" s="15"/>
      <c r="E4" s="15"/>
      <c r="F4" s="15"/>
      <c r="G4" s="18"/>
      <c r="H4" s="1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9" t="s">
        <v>0</v>
      </c>
      <c r="Y4" s="9" t="s">
        <v>1</v>
      </c>
      <c r="Z4" s="2"/>
      <c r="AA4" s="188"/>
    </row>
    <row r="5" spans="1:27" ht="26.25" customHeight="1" thickTop="1">
      <c r="A5" s="106"/>
      <c r="B5" s="107"/>
      <c r="C5" s="16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28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S5" s="17" t="s">
        <v>17</v>
      </c>
      <c r="T5" s="17" t="s">
        <v>18</v>
      </c>
      <c r="U5" s="17" t="s">
        <v>19</v>
      </c>
      <c r="V5" s="17" t="s">
        <v>20</v>
      </c>
      <c r="W5" s="17" t="s">
        <v>21</v>
      </c>
      <c r="X5" s="20" t="s">
        <v>22</v>
      </c>
      <c r="Y5" s="22"/>
      <c r="Z5" s="113"/>
      <c r="AA5" s="17"/>
    </row>
    <row r="6" spans="1:26" ht="26.25" customHeight="1">
      <c r="A6" s="60" t="s">
        <v>53</v>
      </c>
      <c r="B6" s="61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112" t="str">
        <f>+A6</f>
        <v>President and Vice President</v>
      </c>
      <c r="Z6" s="70"/>
    </row>
    <row r="7" spans="1:29" ht="26.25" customHeight="1">
      <c r="A7" s="108"/>
      <c r="B7" s="115" t="s">
        <v>55</v>
      </c>
      <c r="C7" s="130">
        <v>280</v>
      </c>
      <c r="D7" s="131">
        <v>221</v>
      </c>
      <c r="E7" s="131">
        <v>180</v>
      </c>
      <c r="F7" s="131">
        <v>288</v>
      </c>
      <c r="G7" s="131">
        <v>296</v>
      </c>
      <c r="H7" s="131">
        <v>255</v>
      </c>
      <c r="I7" s="131">
        <v>66</v>
      </c>
      <c r="J7" s="131">
        <v>244</v>
      </c>
      <c r="K7" s="131">
        <v>425</v>
      </c>
      <c r="L7" s="131">
        <v>62</v>
      </c>
      <c r="M7" s="131">
        <v>102</v>
      </c>
      <c r="N7" s="131">
        <v>226</v>
      </c>
      <c r="O7" s="131">
        <v>741</v>
      </c>
      <c r="P7" s="131">
        <v>319</v>
      </c>
      <c r="Q7" s="131">
        <v>173</v>
      </c>
      <c r="R7" s="131">
        <v>656</v>
      </c>
      <c r="S7" s="131">
        <v>575</v>
      </c>
      <c r="T7" s="131">
        <v>644</v>
      </c>
      <c r="U7" s="131">
        <v>663</v>
      </c>
      <c r="V7" s="131">
        <v>690</v>
      </c>
      <c r="W7" s="146">
        <v>684</v>
      </c>
      <c r="X7" s="87">
        <f>+SUM(C7:W7)</f>
        <v>7790</v>
      </c>
      <c r="Y7" s="114" t="str">
        <f>+B7</f>
        <v>John F. Kerry and John Edwards (D)</v>
      </c>
      <c r="Z7" s="113"/>
      <c r="AC7" s="237"/>
    </row>
    <row r="8" spans="1:26" ht="26.25" customHeight="1">
      <c r="A8" s="108"/>
      <c r="B8" s="115" t="s">
        <v>56</v>
      </c>
      <c r="C8" s="130">
        <v>442</v>
      </c>
      <c r="D8" s="131">
        <v>312</v>
      </c>
      <c r="E8" s="131">
        <v>337</v>
      </c>
      <c r="F8" s="131">
        <v>496</v>
      </c>
      <c r="G8" s="131">
        <v>441</v>
      </c>
      <c r="H8" s="131">
        <v>394</v>
      </c>
      <c r="I8" s="131">
        <v>196</v>
      </c>
      <c r="J8" s="131">
        <v>417</v>
      </c>
      <c r="K8" s="131">
        <v>1179</v>
      </c>
      <c r="L8" s="131">
        <v>186</v>
      </c>
      <c r="M8" s="131">
        <v>178</v>
      </c>
      <c r="N8" s="131">
        <v>508</v>
      </c>
      <c r="O8" s="131">
        <v>1191</v>
      </c>
      <c r="P8" s="131">
        <v>468</v>
      </c>
      <c r="Q8" s="131">
        <v>358</v>
      </c>
      <c r="R8" s="131">
        <v>1047</v>
      </c>
      <c r="S8" s="131">
        <v>635</v>
      </c>
      <c r="T8" s="131">
        <v>1043</v>
      </c>
      <c r="U8" s="131">
        <v>709</v>
      </c>
      <c r="V8" s="131">
        <v>741</v>
      </c>
      <c r="W8" s="146">
        <v>979</v>
      </c>
      <c r="X8" s="87">
        <f>+SUM(C8:W8)</f>
        <v>12257</v>
      </c>
      <c r="Y8" s="114" t="str">
        <f>+B8</f>
        <v>George W. Bush and Dick Cheney (R)</v>
      </c>
      <c r="Z8" s="113"/>
    </row>
    <row r="9" spans="1:26" ht="26.25" customHeight="1">
      <c r="A9" s="108"/>
      <c r="B9" s="115" t="s">
        <v>57</v>
      </c>
      <c r="C9" s="130">
        <v>7</v>
      </c>
      <c r="D9" s="131">
        <v>2</v>
      </c>
      <c r="E9" s="131">
        <v>6</v>
      </c>
      <c r="F9" s="131">
        <v>2</v>
      </c>
      <c r="G9" s="131">
        <v>3</v>
      </c>
      <c r="H9" s="131">
        <v>3</v>
      </c>
      <c r="I9" s="131">
        <v>2</v>
      </c>
      <c r="J9" s="131">
        <v>3</v>
      </c>
      <c r="K9" s="131">
        <v>8</v>
      </c>
      <c r="L9" s="131">
        <v>0</v>
      </c>
      <c r="M9" s="131">
        <v>3</v>
      </c>
      <c r="N9" s="131">
        <v>5</v>
      </c>
      <c r="O9" s="131">
        <v>11</v>
      </c>
      <c r="P9" s="131">
        <v>7</v>
      </c>
      <c r="Q9" s="131">
        <v>0</v>
      </c>
      <c r="R9" s="131">
        <v>5</v>
      </c>
      <c r="S9" s="131">
        <v>7</v>
      </c>
      <c r="T9" s="131">
        <v>5</v>
      </c>
      <c r="U9" s="131">
        <v>5</v>
      </c>
      <c r="V9" s="131">
        <v>6</v>
      </c>
      <c r="W9" s="146">
        <v>3</v>
      </c>
      <c r="X9" s="87">
        <f>+SUM(C9:W9)</f>
        <v>93</v>
      </c>
      <c r="Y9" s="114" t="str">
        <f>+B9</f>
        <v>Michael Badnarik and Richard V. Campagna (L)</v>
      </c>
      <c r="Z9" s="113"/>
    </row>
    <row r="10" spans="1:26" ht="26.25" customHeight="1">
      <c r="A10" s="108"/>
      <c r="B10" s="115" t="s">
        <v>58</v>
      </c>
      <c r="C10" s="130">
        <v>2</v>
      </c>
      <c r="D10" s="131">
        <v>7</v>
      </c>
      <c r="E10" s="131">
        <v>4</v>
      </c>
      <c r="F10" s="131">
        <v>1</v>
      </c>
      <c r="G10" s="131">
        <v>8</v>
      </c>
      <c r="H10" s="131">
        <v>1</v>
      </c>
      <c r="I10" s="131">
        <v>1</v>
      </c>
      <c r="J10" s="131">
        <v>10</v>
      </c>
      <c r="K10" s="131">
        <v>2</v>
      </c>
      <c r="L10" s="131">
        <v>1</v>
      </c>
      <c r="M10" s="131">
        <v>1</v>
      </c>
      <c r="N10" s="131">
        <v>0</v>
      </c>
      <c r="O10" s="131">
        <v>9</v>
      </c>
      <c r="P10" s="131">
        <v>5</v>
      </c>
      <c r="Q10" s="131">
        <v>2</v>
      </c>
      <c r="R10" s="131">
        <v>2</v>
      </c>
      <c r="S10" s="131">
        <v>2</v>
      </c>
      <c r="T10" s="131">
        <v>1</v>
      </c>
      <c r="U10" s="131">
        <v>2</v>
      </c>
      <c r="V10" s="131">
        <v>8</v>
      </c>
      <c r="W10" s="146">
        <v>2</v>
      </c>
      <c r="X10" s="87">
        <f>+SUM(C10:W10)</f>
        <v>71</v>
      </c>
      <c r="Y10" s="114" t="str">
        <f>+B10</f>
        <v>Michael A. Peroutka and Chuck Baldwin (C)</v>
      </c>
      <c r="Z10" s="113"/>
    </row>
    <row r="11" spans="1:26" ht="26.25" customHeight="1">
      <c r="A11" s="108"/>
      <c r="B11" s="115" t="s">
        <v>121</v>
      </c>
      <c r="C11" s="130">
        <v>1</v>
      </c>
      <c r="D11" s="131">
        <v>0</v>
      </c>
      <c r="E11" s="131">
        <v>2</v>
      </c>
      <c r="F11" s="131">
        <v>0</v>
      </c>
      <c r="G11" s="131">
        <v>1</v>
      </c>
      <c r="H11" s="131">
        <v>0</v>
      </c>
      <c r="I11" s="131">
        <v>0</v>
      </c>
      <c r="J11" s="131">
        <v>2</v>
      </c>
      <c r="K11" s="131">
        <v>2</v>
      </c>
      <c r="L11" s="131">
        <v>0</v>
      </c>
      <c r="M11" s="131">
        <v>0</v>
      </c>
      <c r="N11" s="131">
        <v>0</v>
      </c>
      <c r="O11" s="131">
        <v>1</v>
      </c>
      <c r="P11" s="131">
        <v>1</v>
      </c>
      <c r="Q11" s="131">
        <v>0</v>
      </c>
      <c r="R11" s="131">
        <v>1</v>
      </c>
      <c r="S11" s="131">
        <v>3</v>
      </c>
      <c r="T11" s="131">
        <v>8</v>
      </c>
      <c r="U11" s="131">
        <v>3</v>
      </c>
      <c r="V11" s="131">
        <v>0</v>
      </c>
      <c r="W11" s="146">
        <f>+'Absentee Breakout'!K11</f>
        <v>0</v>
      </c>
      <c r="X11" s="87">
        <f>+SUM(C11:W11)</f>
        <v>25</v>
      </c>
      <c r="Y11" s="114" t="str">
        <f>+B11</f>
        <v>Ralph Nader (Write-In)</v>
      </c>
      <c r="Z11" s="113"/>
    </row>
    <row r="12" spans="1:26" ht="26.25" customHeight="1">
      <c r="A12" s="66" t="s">
        <v>52</v>
      </c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9" t="str">
        <f>A12</f>
        <v>U.S. Senate</v>
      </c>
      <c r="Z12" s="70"/>
    </row>
    <row r="13" spans="1:25" ht="26.25" customHeight="1">
      <c r="A13" s="10" t="s">
        <v>23</v>
      </c>
      <c r="B13" s="42" t="s">
        <v>54</v>
      </c>
      <c r="C13" s="79">
        <v>236</v>
      </c>
      <c r="D13" s="79">
        <v>218</v>
      </c>
      <c r="E13" s="79">
        <v>175</v>
      </c>
      <c r="F13" s="79">
        <v>273</v>
      </c>
      <c r="G13" s="79">
        <v>278</v>
      </c>
      <c r="H13" s="79">
        <v>253</v>
      </c>
      <c r="I13" s="79">
        <v>78</v>
      </c>
      <c r="J13" s="79">
        <v>242</v>
      </c>
      <c r="K13" s="79">
        <v>429</v>
      </c>
      <c r="L13" s="79">
        <v>57</v>
      </c>
      <c r="M13" s="79">
        <v>84</v>
      </c>
      <c r="N13" s="79">
        <v>205</v>
      </c>
      <c r="O13" s="79">
        <v>739</v>
      </c>
      <c r="P13" s="79">
        <v>301</v>
      </c>
      <c r="Q13" s="79">
        <v>171</v>
      </c>
      <c r="R13" s="79">
        <v>606</v>
      </c>
      <c r="S13" s="79">
        <v>494</v>
      </c>
      <c r="T13" s="79">
        <v>586</v>
      </c>
      <c r="U13" s="79">
        <v>563</v>
      </c>
      <c r="V13" s="79">
        <v>619</v>
      </c>
      <c r="W13" s="147">
        <v>587</v>
      </c>
      <c r="X13" s="87">
        <f>+SUM(C13:W13)</f>
        <v>7194</v>
      </c>
      <c r="Y13" s="43" t="str">
        <f>B13</f>
        <v>Nancy Farmer (D)</v>
      </c>
    </row>
    <row r="14" spans="1:25" ht="26.25" customHeight="1">
      <c r="A14" s="10"/>
      <c r="B14" s="42" t="s">
        <v>59</v>
      </c>
      <c r="C14" s="79">
        <v>467</v>
      </c>
      <c r="D14" s="79">
        <v>315</v>
      </c>
      <c r="E14" s="79">
        <v>330</v>
      </c>
      <c r="F14" s="79">
        <v>498</v>
      </c>
      <c r="G14" s="79">
        <v>452</v>
      </c>
      <c r="H14" s="79">
        <v>394</v>
      </c>
      <c r="I14" s="79">
        <v>182</v>
      </c>
      <c r="J14" s="79">
        <v>417</v>
      </c>
      <c r="K14" s="79">
        <v>1155</v>
      </c>
      <c r="L14" s="79">
        <v>188</v>
      </c>
      <c r="M14" s="79">
        <v>198</v>
      </c>
      <c r="N14" s="79">
        <v>514</v>
      </c>
      <c r="O14" s="79">
        <v>1168</v>
      </c>
      <c r="P14" s="79">
        <v>478</v>
      </c>
      <c r="Q14" s="79">
        <v>356</v>
      </c>
      <c r="R14" s="79">
        <v>1082</v>
      </c>
      <c r="S14" s="79">
        <v>690</v>
      </c>
      <c r="T14" s="79">
        <v>1094</v>
      </c>
      <c r="U14" s="79">
        <v>784</v>
      </c>
      <c r="V14" s="79">
        <v>780</v>
      </c>
      <c r="W14" s="147">
        <v>1032</v>
      </c>
      <c r="X14" s="87">
        <f>+SUM(C14:W14)</f>
        <v>12574</v>
      </c>
      <c r="Y14" s="43" t="str">
        <f>B14</f>
        <v>Christopher (Kit) Bond (R)</v>
      </c>
    </row>
    <row r="15" spans="1:25" ht="26.25" customHeight="1">
      <c r="A15" s="10"/>
      <c r="B15" s="42" t="s">
        <v>60</v>
      </c>
      <c r="C15" s="79">
        <v>12</v>
      </c>
      <c r="D15" s="79">
        <v>2</v>
      </c>
      <c r="E15" s="79">
        <v>11</v>
      </c>
      <c r="F15" s="79">
        <v>8</v>
      </c>
      <c r="G15" s="79">
        <v>8</v>
      </c>
      <c r="H15" s="79">
        <v>4</v>
      </c>
      <c r="I15" s="79">
        <v>3</v>
      </c>
      <c r="J15" s="79">
        <v>6</v>
      </c>
      <c r="K15" s="79">
        <v>10</v>
      </c>
      <c r="L15" s="79">
        <v>1</v>
      </c>
      <c r="M15" s="79">
        <v>4</v>
      </c>
      <c r="N15" s="79">
        <v>13</v>
      </c>
      <c r="O15" s="79">
        <v>16</v>
      </c>
      <c r="P15" s="79">
        <v>16</v>
      </c>
      <c r="Q15" s="79">
        <v>4</v>
      </c>
      <c r="R15" s="79">
        <v>16</v>
      </c>
      <c r="S15" s="79">
        <v>28</v>
      </c>
      <c r="T15" s="79">
        <v>14</v>
      </c>
      <c r="U15" s="79">
        <v>21</v>
      </c>
      <c r="V15" s="79">
        <v>24</v>
      </c>
      <c r="W15" s="147">
        <v>5</v>
      </c>
      <c r="X15" s="87">
        <f>+SUM(C15:W15)</f>
        <v>226</v>
      </c>
      <c r="Y15" s="43" t="str">
        <f>B15</f>
        <v>Kevin Tull (L)</v>
      </c>
    </row>
    <row r="16" spans="1:25" ht="26.25" customHeight="1">
      <c r="A16" s="10"/>
      <c r="B16" s="42" t="s">
        <v>61</v>
      </c>
      <c r="C16" s="79">
        <v>10</v>
      </c>
      <c r="D16" s="79">
        <v>3</v>
      </c>
      <c r="E16" s="79">
        <v>8</v>
      </c>
      <c r="F16" s="79">
        <v>3</v>
      </c>
      <c r="G16" s="79">
        <v>9</v>
      </c>
      <c r="H16" s="79">
        <v>4</v>
      </c>
      <c r="I16" s="79">
        <v>1</v>
      </c>
      <c r="J16" s="79">
        <v>10</v>
      </c>
      <c r="K16" s="79">
        <v>6</v>
      </c>
      <c r="L16" s="79">
        <v>2</v>
      </c>
      <c r="M16" s="79">
        <v>0</v>
      </c>
      <c r="N16" s="79">
        <v>3</v>
      </c>
      <c r="O16" s="79">
        <v>15</v>
      </c>
      <c r="P16" s="79">
        <v>3</v>
      </c>
      <c r="Q16" s="79">
        <v>1</v>
      </c>
      <c r="R16" s="79">
        <v>5</v>
      </c>
      <c r="S16" s="79">
        <v>2</v>
      </c>
      <c r="T16" s="79">
        <v>6</v>
      </c>
      <c r="U16" s="79">
        <v>5</v>
      </c>
      <c r="V16" s="79">
        <v>10</v>
      </c>
      <c r="W16" s="147">
        <v>5</v>
      </c>
      <c r="X16" s="87">
        <f>+SUM(C16:W16)</f>
        <v>111</v>
      </c>
      <c r="Y16" s="43" t="str">
        <f>B16</f>
        <v>Don Griffen (C)</v>
      </c>
    </row>
    <row r="17" spans="1:25" ht="26.25" customHeight="1">
      <c r="A17" s="10"/>
      <c r="B17" s="13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7"/>
      <c r="Y17" s="6"/>
    </row>
    <row r="18" spans="1:26" ht="26.25" customHeight="1">
      <c r="A18" s="66" t="s">
        <v>33</v>
      </c>
      <c r="B18" s="67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69" t="str">
        <f>A18</f>
        <v>Governor</v>
      </c>
      <c r="Z18" s="70"/>
    </row>
    <row r="19" spans="1:25" ht="26.25" customHeight="1">
      <c r="A19" s="10"/>
      <c r="B19" s="42" t="s">
        <v>62</v>
      </c>
      <c r="C19" s="79">
        <v>337</v>
      </c>
      <c r="D19" s="79">
        <v>248</v>
      </c>
      <c r="E19" s="79">
        <v>220</v>
      </c>
      <c r="F19" s="79">
        <v>341</v>
      </c>
      <c r="G19" s="79">
        <v>331</v>
      </c>
      <c r="H19" s="79">
        <v>288</v>
      </c>
      <c r="I19" s="79">
        <v>94</v>
      </c>
      <c r="J19" s="79">
        <v>282</v>
      </c>
      <c r="K19" s="79">
        <v>580</v>
      </c>
      <c r="L19" s="79">
        <v>72</v>
      </c>
      <c r="M19" s="79">
        <v>141</v>
      </c>
      <c r="N19" s="79">
        <v>273</v>
      </c>
      <c r="O19" s="79">
        <v>883</v>
      </c>
      <c r="P19" s="79">
        <v>384</v>
      </c>
      <c r="Q19" s="79">
        <v>221</v>
      </c>
      <c r="R19" s="79">
        <v>749</v>
      </c>
      <c r="S19" s="79">
        <v>608</v>
      </c>
      <c r="T19" s="79">
        <v>783</v>
      </c>
      <c r="U19" s="79">
        <v>692</v>
      </c>
      <c r="V19" s="79">
        <v>720</v>
      </c>
      <c r="W19" s="147">
        <v>711</v>
      </c>
      <c r="X19" s="87">
        <f>+SUM(C19:W19)</f>
        <v>8958</v>
      </c>
      <c r="Y19" s="43" t="str">
        <f>B19</f>
        <v>Claire McCaskill (D)</v>
      </c>
    </row>
    <row r="20" spans="1:25" ht="26.25" customHeight="1">
      <c r="A20" s="10"/>
      <c r="B20" s="42" t="s">
        <v>63</v>
      </c>
      <c r="C20" s="79">
        <v>381</v>
      </c>
      <c r="D20" s="79">
        <v>282</v>
      </c>
      <c r="E20" s="79">
        <v>288</v>
      </c>
      <c r="F20" s="79">
        <v>432</v>
      </c>
      <c r="G20" s="79">
        <v>396</v>
      </c>
      <c r="H20" s="79">
        <v>348</v>
      </c>
      <c r="I20" s="79">
        <v>162</v>
      </c>
      <c r="J20" s="79">
        <v>376</v>
      </c>
      <c r="K20" s="79">
        <v>985</v>
      </c>
      <c r="L20" s="79">
        <v>174</v>
      </c>
      <c r="M20" s="79">
        <v>136</v>
      </c>
      <c r="N20" s="79">
        <v>449</v>
      </c>
      <c r="O20" s="79">
        <v>1025</v>
      </c>
      <c r="P20" s="79">
        <v>387</v>
      </c>
      <c r="Q20" s="79">
        <v>308</v>
      </c>
      <c r="R20" s="79">
        <v>950</v>
      </c>
      <c r="S20" s="79">
        <v>590</v>
      </c>
      <c r="T20" s="79">
        <v>895</v>
      </c>
      <c r="U20" s="79">
        <v>656</v>
      </c>
      <c r="V20" s="79">
        <v>686</v>
      </c>
      <c r="W20" s="147">
        <v>861</v>
      </c>
      <c r="X20" s="87">
        <f>+SUM(C20:W20)</f>
        <v>10767</v>
      </c>
      <c r="Y20" s="43" t="str">
        <f>B20</f>
        <v>Matt Blunt (R)</v>
      </c>
    </row>
    <row r="21" spans="1:25" ht="26.25" customHeight="1">
      <c r="A21" s="10"/>
      <c r="B21" s="42" t="s">
        <v>64</v>
      </c>
      <c r="C21" s="79">
        <v>6</v>
      </c>
      <c r="D21" s="79">
        <v>4</v>
      </c>
      <c r="E21" s="79">
        <v>16</v>
      </c>
      <c r="F21" s="79">
        <v>6</v>
      </c>
      <c r="G21" s="79">
        <v>11</v>
      </c>
      <c r="H21" s="79">
        <v>10</v>
      </c>
      <c r="I21" s="79">
        <v>4</v>
      </c>
      <c r="J21" s="79">
        <v>6</v>
      </c>
      <c r="K21" s="79">
        <v>24</v>
      </c>
      <c r="L21" s="79">
        <v>0</v>
      </c>
      <c r="M21" s="79">
        <v>6</v>
      </c>
      <c r="N21" s="79">
        <v>13</v>
      </c>
      <c r="O21" s="79">
        <v>22</v>
      </c>
      <c r="P21" s="79">
        <v>17</v>
      </c>
      <c r="Q21" s="79">
        <v>5</v>
      </c>
      <c r="R21" s="79">
        <v>11</v>
      </c>
      <c r="S21" s="79">
        <v>18</v>
      </c>
      <c r="T21" s="79">
        <v>16</v>
      </c>
      <c r="U21" s="79">
        <v>26</v>
      </c>
      <c r="V21" s="79">
        <v>18</v>
      </c>
      <c r="W21" s="147">
        <v>15</v>
      </c>
      <c r="X21" s="87">
        <f>+SUM(C21:W21)</f>
        <v>254</v>
      </c>
      <c r="Y21" s="43" t="str">
        <f>B21</f>
        <v>John M. Swenson (L)</v>
      </c>
    </row>
    <row r="22" spans="1:25" ht="26.25" customHeight="1">
      <c r="A22" s="10"/>
      <c r="B22" s="42" t="s">
        <v>65</v>
      </c>
      <c r="C22" s="79">
        <v>6</v>
      </c>
      <c r="D22" s="79">
        <v>3</v>
      </c>
      <c r="E22" s="79">
        <v>3</v>
      </c>
      <c r="F22" s="79">
        <v>3</v>
      </c>
      <c r="G22" s="79">
        <v>12</v>
      </c>
      <c r="H22" s="79">
        <v>6</v>
      </c>
      <c r="I22" s="79">
        <v>2</v>
      </c>
      <c r="J22" s="79">
        <v>11</v>
      </c>
      <c r="K22" s="79">
        <v>15</v>
      </c>
      <c r="L22" s="79">
        <v>2</v>
      </c>
      <c r="M22" s="79">
        <v>1</v>
      </c>
      <c r="N22" s="79">
        <v>3</v>
      </c>
      <c r="O22" s="79">
        <v>16</v>
      </c>
      <c r="P22" s="79">
        <v>10</v>
      </c>
      <c r="Q22" s="79">
        <v>3</v>
      </c>
      <c r="R22" s="79">
        <v>1</v>
      </c>
      <c r="S22" s="79">
        <v>4</v>
      </c>
      <c r="T22" s="79">
        <v>9</v>
      </c>
      <c r="U22" s="79">
        <v>4</v>
      </c>
      <c r="V22" s="79">
        <v>11</v>
      </c>
      <c r="W22" s="147">
        <v>5</v>
      </c>
      <c r="X22" s="87">
        <f>+SUM(C22:W22)</f>
        <v>130</v>
      </c>
      <c r="Y22" s="43" t="str">
        <f>B22</f>
        <v>Robert Wells (C)</v>
      </c>
    </row>
    <row r="23" spans="1:25" ht="26.25" customHeight="1">
      <c r="A23" s="10"/>
      <c r="B23" s="13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7"/>
      <c r="Y23" s="7"/>
    </row>
    <row r="24" spans="1:26" ht="26.25" customHeight="1">
      <c r="A24" s="66" t="s">
        <v>34</v>
      </c>
      <c r="B24" s="6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69" t="str">
        <f>A24</f>
        <v>Lieutenant Governor</v>
      </c>
      <c r="Z24" s="70"/>
    </row>
    <row r="25" spans="1:25" ht="26.25" customHeight="1">
      <c r="A25" s="10"/>
      <c r="B25" s="42" t="s">
        <v>66</v>
      </c>
      <c r="C25" s="79">
        <v>310</v>
      </c>
      <c r="D25" s="79">
        <v>246</v>
      </c>
      <c r="E25" s="79">
        <v>194</v>
      </c>
      <c r="F25" s="79">
        <v>343</v>
      </c>
      <c r="G25" s="79">
        <v>335</v>
      </c>
      <c r="H25" s="79">
        <v>310</v>
      </c>
      <c r="I25" s="79">
        <v>101</v>
      </c>
      <c r="J25" s="79">
        <v>280</v>
      </c>
      <c r="K25" s="79">
        <v>529</v>
      </c>
      <c r="L25" s="79">
        <v>80</v>
      </c>
      <c r="M25" s="79">
        <v>128</v>
      </c>
      <c r="N25" s="79">
        <v>258</v>
      </c>
      <c r="O25" s="79">
        <v>847</v>
      </c>
      <c r="P25" s="79">
        <v>370</v>
      </c>
      <c r="Q25" s="79">
        <v>214</v>
      </c>
      <c r="R25" s="79">
        <v>788</v>
      </c>
      <c r="S25" s="79">
        <v>619</v>
      </c>
      <c r="T25" s="79">
        <v>755</v>
      </c>
      <c r="U25" s="79">
        <v>697</v>
      </c>
      <c r="V25" s="79">
        <v>747</v>
      </c>
      <c r="W25" s="147">
        <v>725</v>
      </c>
      <c r="X25" s="87">
        <f>+SUM(C25:W25)</f>
        <v>8876</v>
      </c>
      <c r="Y25" s="43" t="str">
        <f>B25</f>
        <v>Rebecca McDowell (Bekki) Cook (D)</v>
      </c>
    </row>
    <row r="26" spans="1:25" ht="26.25" customHeight="1">
      <c r="A26" s="10"/>
      <c r="B26" s="42" t="s">
        <v>67</v>
      </c>
      <c r="C26" s="79">
        <v>375</v>
      </c>
      <c r="D26" s="79">
        <v>262</v>
      </c>
      <c r="E26" s="79">
        <v>299</v>
      </c>
      <c r="F26" s="79">
        <v>410</v>
      </c>
      <c r="G26" s="79">
        <v>373</v>
      </c>
      <c r="H26" s="79">
        <v>305</v>
      </c>
      <c r="I26" s="79">
        <v>143</v>
      </c>
      <c r="J26" s="79">
        <v>356</v>
      </c>
      <c r="K26" s="79">
        <v>1000</v>
      </c>
      <c r="L26" s="79">
        <v>163</v>
      </c>
      <c r="M26" s="79">
        <v>147</v>
      </c>
      <c r="N26" s="79">
        <v>435</v>
      </c>
      <c r="O26" s="79">
        <v>997</v>
      </c>
      <c r="P26" s="79">
        <v>376</v>
      </c>
      <c r="Q26" s="79">
        <v>295</v>
      </c>
      <c r="R26" s="79">
        <v>847</v>
      </c>
      <c r="S26" s="79">
        <v>531</v>
      </c>
      <c r="T26" s="79">
        <v>885</v>
      </c>
      <c r="U26" s="79">
        <v>605</v>
      </c>
      <c r="V26" s="79">
        <v>604</v>
      </c>
      <c r="W26" s="147">
        <v>806</v>
      </c>
      <c r="X26" s="87">
        <f>+SUM(C26:W26)</f>
        <v>10214</v>
      </c>
      <c r="Y26" s="43" t="str">
        <f>B26</f>
        <v>Peter Kinder (R)</v>
      </c>
    </row>
    <row r="27" spans="1:25" ht="26.25" customHeight="1">
      <c r="A27" s="10"/>
      <c r="B27" s="42" t="s">
        <v>68</v>
      </c>
      <c r="C27" s="79">
        <v>20</v>
      </c>
      <c r="D27" s="79">
        <v>10</v>
      </c>
      <c r="E27" s="79">
        <v>21</v>
      </c>
      <c r="F27" s="79">
        <v>17</v>
      </c>
      <c r="G27" s="79">
        <v>21</v>
      </c>
      <c r="H27" s="79">
        <v>17</v>
      </c>
      <c r="I27" s="79">
        <v>6</v>
      </c>
      <c r="J27" s="79">
        <v>19</v>
      </c>
      <c r="K27" s="79">
        <v>43</v>
      </c>
      <c r="L27" s="79">
        <v>1</v>
      </c>
      <c r="M27" s="79">
        <v>8</v>
      </c>
      <c r="N27" s="79">
        <v>27</v>
      </c>
      <c r="O27" s="79">
        <v>48</v>
      </c>
      <c r="P27" s="79">
        <v>30</v>
      </c>
      <c r="Q27" s="79">
        <v>15</v>
      </c>
      <c r="R27" s="79">
        <v>35</v>
      </c>
      <c r="S27" s="79">
        <v>44</v>
      </c>
      <c r="T27" s="79">
        <v>32</v>
      </c>
      <c r="U27" s="79">
        <v>44</v>
      </c>
      <c r="V27" s="79">
        <v>49</v>
      </c>
      <c r="W27" s="147">
        <v>20</v>
      </c>
      <c r="X27" s="87">
        <f>+SUM(C27:W27)</f>
        <v>527</v>
      </c>
      <c r="Y27" s="43" t="str">
        <f>B27</f>
        <v>Mike Ferguson (L)</v>
      </c>
    </row>
    <row r="28" spans="1:25" ht="26.25" customHeight="1">
      <c r="A28" s="10"/>
      <c r="B28" s="42" t="s">
        <v>69</v>
      </c>
      <c r="C28" s="79">
        <v>12</v>
      </c>
      <c r="D28" s="79">
        <v>4</v>
      </c>
      <c r="E28" s="79">
        <v>7</v>
      </c>
      <c r="F28" s="79">
        <v>3</v>
      </c>
      <c r="G28" s="79">
        <v>9</v>
      </c>
      <c r="H28" s="79">
        <v>12</v>
      </c>
      <c r="I28" s="79">
        <v>3</v>
      </c>
      <c r="J28" s="79">
        <v>13</v>
      </c>
      <c r="K28" s="79">
        <v>8</v>
      </c>
      <c r="L28" s="79">
        <v>2</v>
      </c>
      <c r="M28" s="79">
        <v>0</v>
      </c>
      <c r="N28" s="79">
        <v>5</v>
      </c>
      <c r="O28" s="79">
        <v>33</v>
      </c>
      <c r="P28" s="79">
        <v>7</v>
      </c>
      <c r="Q28" s="79">
        <v>4</v>
      </c>
      <c r="R28" s="79">
        <v>10</v>
      </c>
      <c r="S28" s="79">
        <v>6</v>
      </c>
      <c r="T28" s="79">
        <v>8</v>
      </c>
      <c r="U28" s="79">
        <v>7</v>
      </c>
      <c r="V28" s="79">
        <v>15</v>
      </c>
      <c r="W28" s="147">
        <v>10</v>
      </c>
      <c r="X28" s="87">
        <f>+SUM(C28:W28)</f>
        <v>178</v>
      </c>
      <c r="Y28" s="43" t="str">
        <f>B28</f>
        <v>Bruce Hillis (C)</v>
      </c>
    </row>
    <row r="29" spans="1:25" ht="26.25" customHeight="1">
      <c r="A29" s="10"/>
      <c r="B29" s="90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7"/>
      <c r="Y29" s="71"/>
    </row>
    <row r="30" spans="1:26" ht="26.25" customHeight="1">
      <c r="A30" s="66" t="s">
        <v>35</v>
      </c>
      <c r="B30" s="6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69" t="str">
        <f>A30</f>
        <v>Secretary of State</v>
      </c>
      <c r="Z30" s="70"/>
    </row>
    <row r="31" spans="1:25" ht="26.25" customHeight="1">
      <c r="A31" s="10"/>
      <c r="B31" s="44" t="s">
        <v>73</v>
      </c>
      <c r="C31" s="79">
        <v>343</v>
      </c>
      <c r="D31" s="79">
        <v>285</v>
      </c>
      <c r="E31" s="79">
        <v>240</v>
      </c>
      <c r="F31" s="79">
        <v>380</v>
      </c>
      <c r="G31" s="79">
        <v>371</v>
      </c>
      <c r="H31" s="79">
        <v>335</v>
      </c>
      <c r="I31" s="79">
        <v>102</v>
      </c>
      <c r="J31" s="79">
        <v>304</v>
      </c>
      <c r="K31" s="79">
        <v>642</v>
      </c>
      <c r="L31" s="79">
        <v>90</v>
      </c>
      <c r="M31" s="79">
        <v>144</v>
      </c>
      <c r="N31" s="79">
        <v>310</v>
      </c>
      <c r="O31" s="79">
        <v>936</v>
      </c>
      <c r="P31" s="79">
        <v>419</v>
      </c>
      <c r="Q31" s="79">
        <v>233</v>
      </c>
      <c r="R31" s="79">
        <v>873</v>
      </c>
      <c r="S31" s="79">
        <v>662</v>
      </c>
      <c r="T31" s="79">
        <v>844</v>
      </c>
      <c r="U31" s="79">
        <v>772</v>
      </c>
      <c r="V31" s="79">
        <v>789</v>
      </c>
      <c r="W31" s="147">
        <v>740</v>
      </c>
      <c r="X31" s="87">
        <f>+SUM(C31:W31)</f>
        <v>9814</v>
      </c>
      <c r="Y31" s="92" t="str">
        <f>B31</f>
        <v>Robin Carnahan (D)</v>
      </c>
    </row>
    <row r="32" spans="1:25" ht="26.25" customHeight="1">
      <c r="A32" s="10"/>
      <c r="B32" s="44" t="s">
        <v>70</v>
      </c>
      <c r="C32" s="79">
        <v>350</v>
      </c>
      <c r="D32" s="79">
        <v>229</v>
      </c>
      <c r="E32" s="79">
        <v>256</v>
      </c>
      <c r="F32" s="79">
        <v>369</v>
      </c>
      <c r="G32" s="79">
        <v>346</v>
      </c>
      <c r="H32" s="79">
        <v>292</v>
      </c>
      <c r="I32" s="79">
        <v>142</v>
      </c>
      <c r="J32" s="79">
        <v>340</v>
      </c>
      <c r="K32" s="79">
        <v>892</v>
      </c>
      <c r="L32" s="79">
        <v>149</v>
      </c>
      <c r="M32" s="79">
        <v>131</v>
      </c>
      <c r="N32" s="79">
        <v>394</v>
      </c>
      <c r="O32" s="79">
        <v>938</v>
      </c>
      <c r="P32" s="79">
        <v>338</v>
      </c>
      <c r="Q32" s="79">
        <v>281</v>
      </c>
      <c r="R32" s="79">
        <v>778</v>
      </c>
      <c r="S32" s="79">
        <v>509</v>
      </c>
      <c r="T32" s="79">
        <v>808</v>
      </c>
      <c r="U32" s="79">
        <v>548</v>
      </c>
      <c r="V32" s="79">
        <v>575</v>
      </c>
      <c r="W32" s="147">
        <v>803</v>
      </c>
      <c r="X32" s="87">
        <f>+SUM(C32:W32)</f>
        <v>9468</v>
      </c>
      <c r="Y32" s="92" t="str">
        <f>B32</f>
        <v>Catherine L. Hanaway (R)</v>
      </c>
    </row>
    <row r="33" spans="1:25" ht="26.25" customHeight="1">
      <c r="A33" s="10"/>
      <c r="B33" s="44" t="s">
        <v>71</v>
      </c>
      <c r="C33" s="79">
        <v>25</v>
      </c>
      <c r="D33" s="79">
        <v>8</v>
      </c>
      <c r="E33" s="79">
        <v>20</v>
      </c>
      <c r="F33" s="79">
        <v>20</v>
      </c>
      <c r="G33" s="79">
        <v>14</v>
      </c>
      <c r="H33" s="79">
        <v>14</v>
      </c>
      <c r="I33" s="79">
        <v>9</v>
      </c>
      <c r="J33" s="79">
        <v>15</v>
      </c>
      <c r="K33" s="79">
        <v>35</v>
      </c>
      <c r="L33" s="79">
        <v>3</v>
      </c>
      <c r="M33" s="79">
        <v>8</v>
      </c>
      <c r="N33" s="79">
        <v>16</v>
      </c>
      <c r="O33" s="79">
        <v>34</v>
      </c>
      <c r="P33" s="79">
        <v>24</v>
      </c>
      <c r="Q33" s="79">
        <v>14</v>
      </c>
      <c r="R33" s="79">
        <v>37</v>
      </c>
      <c r="S33" s="79">
        <v>33</v>
      </c>
      <c r="T33" s="79">
        <v>30</v>
      </c>
      <c r="U33" s="79">
        <v>39</v>
      </c>
      <c r="V33" s="79">
        <v>43</v>
      </c>
      <c r="W33" s="147">
        <v>20</v>
      </c>
      <c r="X33" s="87">
        <f>+SUM(C33:W33)</f>
        <v>461</v>
      </c>
      <c r="Y33" s="92" t="str">
        <f>B33</f>
        <v>Christopher Davis (L)</v>
      </c>
    </row>
    <row r="34" spans="1:25" ht="26.25" customHeight="1">
      <c r="A34" s="10"/>
      <c r="B34" s="44" t="s">
        <v>72</v>
      </c>
      <c r="C34" s="79">
        <v>6</v>
      </c>
      <c r="D34" s="79">
        <v>4</v>
      </c>
      <c r="E34" s="79">
        <v>4</v>
      </c>
      <c r="F34" s="79">
        <v>4</v>
      </c>
      <c r="G34" s="79">
        <v>8</v>
      </c>
      <c r="H34" s="79">
        <v>8</v>
      </c>
      <c r="I34" s="79">
        <v>1</v>
      </c>
      <c r="J34" s="79">
        <v>12</v>
      </c>
      <c r="K34" s="79">
        <v>12</v>
      </c>
      <c r="L34" s="79">
        <v>4</v>
      </c>
      <c r="M34" s="79">
        <v>1</v>
      </c>
      <c r="N34" s="79">
        <v>4</v>
      </c>
      <c r="O34" s="79">
        <v>23</v>
      </c>
      <c r="P34" s="79">
        <v>7</v>
      </c>
      <c r="Q34" s="79">
        <v>3</v>
      </c>
      <c r="R34" s="79">
        <v>4</v>
      </c>
      <c r="S34" s="79">
        <v>3</v>
      </c>
      <c r="T34" s="79">
        <v>6</v>
      </c>
      <c r="U34" s="79">
        <v>2</v>
      </c>
      <c r="V34" s="79">
        <v>11</v>
      </c>
      <c r="W34" s="147">
        <v>10</v>
      </c>
      <c r="X34" s="87">
        <f>+SUM(C34:W34)</f>
        <v>137</v>
      </c>
      <c r="Y34" s="92" t="str">
        <f>B34</f>
        <v>Donna Ivanovich (C)</v>
      </c>
    </row>
    <row r="35" spans="1:25" ht="26.25" customHeight="1">
      <c r="A35" s="10"/>
      <c r="B35" s="9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87"/>
      <c r="Y35" s="71"/>
    </row>
    <row r="36" spans="1:26" ht="26.25" customHeight="1">
      <c r="A36" s="66" t="s">
        <v>36</v>
      </c>
      <c r="B36" s="67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69" t="str">
        <f>A36</f>
        <v>State Treasurer</v>
      </c>
      <c r="Z36" s="70"/>
    </row>
    <row r="37" spans="1:25" ht="26.25" customHeight="1">
      <c r="A37" s="10"/>
      <c r="B37" s="44" t="s">
        <v>74</v>
      </c>
      <c r="C37" s="79">
        <v>270</v>
      </c>
      <c r="D37" s="79">
        <v>225</v>
      </c>
      <c r="E37" s="79">
        <v>190</v>
      </c>
      <c r="F37" s="79">
        <v>294</v>
      </c>
      <c r="G37" s="79">
        <v>291</v>
      </c>
      <c r="H37" s="79">
        <v>262</v>
      </c>
      <c r="I37" s="79">
        <v>77</v>
      </c>
      <c r="J37" s="79">
        <v>266</v>
      </c>
      <c r="K37" s="79">
        <v>500</v>
      </c>
      <c r="L37" s="79">
        <v>68</v>
      </c>
      <c r="M37" s="79">
        <v>92</v>
      </c>
      <c r="N37" s="79">
        <v>237</v>
      </c>
      <c r="O37" s="79">
        <v>769</v>
      </c>
      <c r="P37" s="79">
        <v>330</v>
      </c>
      <c r="Q37" s="79">
        <v>189</v>
      </c>
      <c r="R37" s="79">
        <v>662</v>
      </c>
      <c r="S37" s="79">
        <v>560</v>
      </c>
      <c r="T37" s="79">
        <v>640</v>
      </c>
      <c r="U37" s="79">
        <v>608</v>
      </c>
      <c r="V37" s="79">
        <v>638</v>
      </c>
      <c r="W37" s="147">
        <v>656</v>
      </c>
      <c r="X37" s="87">
        <f>+SUM(C37:W37)</f>
        <v>7824</v>
      </c>
      <c r="Y37" s="92" t="str">
        <f>B37</f>
        <v>Mark Powell (D)</v>
      </c>
    </row>
    <row r="38" spans="1:25" ht="26.25" customHeight="1">
      <c r="A38" s="10"/>
      <c r="B38" s="44" t="s">
        <v>75</v>
      </c>
      <c r="C38" s="79">
        <v>415</v>
      </c>
      <c r="D38" s="79">
        <v>281</v>
      </c>
      <c r="E38" s="79">
        <v>311</v>
      </c>
      <c r="F38" s="79">
        <v>454</v>
      </c>
      <c r="G38" s="79">
        <v>407</v>
      </c>
      <c r="H38" s="79">
        <v>358</v>
      </c>
      <c r="I38" s="79">
        <v>170</v>
      </c>
      <c r="J38" s="79">
        <v>374</v>
      </c>
      <c r="K38" s="79">
        <v>1013</v>
      </c>
      <c r="L38" s="79">
        <v>173</v>
      </c>
      <c r="M38" s="79">
        <v>179</v>
      </c>
      <c r="N38" s="79">
        <v>451</v>
      </c>
      <c r="O38" s="79">
        <v>1072</v>
      </c>
      <c r="P38" s="79">
        <v>409</v>
      </c>
      <c r="Q38" s="79">
        <v>317</v>
      </c>
      <c r="R38" s="79">
        <v>959</v>
      </c>
      <c r="S38" s="79">
        <v>586</v>
      </c>
      <c r="T38" s="79">
        <v>989</v>
      </c>
      <c r="U38" s="79">
        <v>679</v>
      </c>
      <c r="V38" s="79">
        <v>691</v>
      </c>
      <c r="W38" s="147">
        <v>855</v>
      </c>
      <c r="X38" s="87">
        <f>+SUM(C38:W38)</f>
        <v>11143</v>
      </c>
      <c r="Y38" s="92" t="str">
        <f>B38</f>
        <v>Sarah Steelman (R)</v>
      </c>
    </row>
    <row r="39" spans="1:25" ht="26.25" customHeight="1">
      <c r="A39" s="10"/>
      <c r="B39" s="44" t="s">
        <v>77</v>
      </c>
      <c r="C39" s="79">
        <v>22</v>
      </c>
      <c r="D39" s="79">
        <v>11</v>
      </c>
      <c r="E39" s="79">
        <v>14</v>
      </c>
      <c r="F39" s="79">
        <v>12</v>
      </c>
      <c r="G39" s="79">
        <v>19</v>
      </c>
      <c r="H39" s="79">
        <v>11</v>
      </c>
      <c r="I39" s="79">
        <v>7</v>
      </c>
      <c r="J39" s="79">
        <v>15</v>
      </c>
      <c r="K39" s="79">
        <v>41</v>
      </c>
      <c r="L39" s="79">
        <v>0</v>
      </c>
      <c r="M39" s="79">
        <v>6</v>
      </c>
      <c r="N39" s="79">
        <v>23</v>
      </c>
      <c r="O39" s="79">
        <v>34</v>
      </c>
      <c r="P39" s="79">
        <v>27</v>
      </c>
      <c r="Q39" s="79">
        <v>5</v>
      </c>
      <c r="R39" s="79">
        <v>32</v>
      </c>
      <c r="S39" s="79">
        <v>40</v>
      </c>
      <c r="T39" s="79">
        <v>28</v>
      </c>
      <c r="U39" s="79">
        <v>43</v>
      </c>
      <c r="V39" s="79">
        <v>42</v>
      </c>
      <c r="W39" s="147">
        <v>20</v>
      </c>
      <c r="X39" s="87">
        <f>+SUM(C39:W39)</f>
        <v>452</v>
      </c>
      <c r="Y39" s="92" t="str">
        <f>B39</f>
        <v>Lisa J. Emerson (L) </v>
      </c>
    </row>
    <row r="40" spans="1:25" ht="26.25" customHeight="1">
      <c r="A40" s="10"/>
      <c r="B40" s="44" t="s">
        <v>76</v>
      </c>
      <c r="C40" s="79">
        <v>6</v>
      </c>
      <c r="D40" s="79">
        <v>4</v>
      </c>
      <c r="E40" s="79">
        <v>6</v>
      </c>
      <c r="F40" s="79">
        <v>4</v>
      </c>
      <c r="G40" s="79">
        <v>15</v>
      </c>
      <c r="H40" s="79">
        <v>14</v>
      </c>
      <c r="I40" s="79">
        <v>1</v>
      </c>
      <c r="J40" s="79">
        <v>15</v>
      </c>
      <c r="K40" s="79">
        <v>10</v>
      </c>
      <c r="L40" s="79">
        <v>3</v>
      </c>
      <c r="M40" s="79">
        <v>2</v>
      </c>
      <c r="N40" s="79">
        <v>2</v>
      </c>
      <c r="O40" s="79">
        <v>32</v>
      </c>
      <c r="P40" s="79">
        <v>8</v>
      </c>
      <c r="Q40" s="79">
        <v>8</v>
      </c>
      <c r="R40" s="79">
        <v>7</v>
      </c>
      <c r="S40" s="79">
        <v>5</v>
      </c>
      <c r="T40" s="79">
        <v>6</v>
      </c>
      <c r="U40" s="79">
        <v>11</v>
      </c>
      <c r="V40" s="79">
        <v>13</v>
      </c>
      <c r="W40" s="147">
        <v>9</v>
      </c>
      <c r="X40" s="87">
        <f>+SUM(C40:W40)</f>
        <v>181</v>
      </c>
      <c r="Y40" s="92" t="str">
        <f>B40</f>
        <v>Chris Fluharty (C)</v>
      </c>
    </row>
    <row r="41" spans="1:25" ht="26.25" customHeight="1">
      <c r="A41" s="10"/>
      <c r="B41" s="44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87"/>
      <c r="Y41" s="71"/>
    </row>
    <row r="42" spans="1:26" ht="26.25" customHeight="1">
      <c r="A42" s="195" t="s">
        <v>37</v>
      </c>
      <c r="B42" s="196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80"/>
      <c r="Y42" s="197" t="str">
        <f>A42</f>
        <v>Attorney General</v>
      </c>
      <c r="Z42" s="198"/>
    </row>
    <row r="43" spans="1:25" ht="26.25" customHeight="1">
      <c r="A43" s="10"/>
      <c r="B43" s="44" t="s">
        <v>78</v>
      </c>
      <c r="C43" s="79">
        <v>354</v>
      </c>
      <c r="D43" s="79">
        <v>290</v>
      </c>
      <c r="E43" s="79">
        <v>234</v>
      </c>
      <c r="F43" s="79">
        <v>397</v>
      </c>
      <c r="G43" s="79">
        <v>362</v>
      </c>
      <c r="H43" s="79">
        <v>356</v>
      </c>
      <c r="I43" s="79">
        <v>113</v>
      </c>
      <c r="J43" s="79">
        <v>320</v>
      </c>
      <c r="K43" s="79">
        <v>661</v>
      </c>
      <c r="L43" s="79">
        <v>99</v>
      </c>
      <c r="M43" s="79">
        <v>141</v>
      </c>
      <c r="N43" s="79">
        <v>332</v>
      </c>
      <c r="O43" s="79">
        <v>943</v>
      </c>
      <c r="P43" s="79">
        <v>427</v>
      </c>
      <c r="Q43" s="79">
        <v>259</v>
      </c>
      <c r="R43" s="79">
        <v>920</v>
      </c>
      <c r="S43" s="79">
        <v>667</v>
      </c>
      <c r="T43" s="79">
        <v>900</v>
      </c>
      <c r="U43" s="79">
        <v>756</v>
      </c>
      <c r="V43" s="79">
        <v>818</v>
      </c>
      <c r="W43" s="147">
        <v>808</v>
      </c>
      <c r="X43" s="87">
        <f>+SUM(C43:W43)</f>
        <v>10157</v>
      </c>
      <c r="Y43" s="92" t="str">
        <f>B43</f>
        <v>Jeremiah W. (Jay) Nixon (D)</v>
      </c>
    </row>
    <row r="44" spans="1:25" ht="26.25" customHeight="1">
      <c r="A44" s="10"/>
      <c r="B44" s="44" t="s">
        <v>79</v>
      </c>
      <c r="C44" s="79">
        <v>330</v>
      </c>
      <c r="D44" s="79">
        <v>218</v>
      </c>
      <c r="E44" s="79">
        <v>261</v>
      </c>
      <c r="F44" s="79">
        <v>354</v>
      </c>
      <c r="G44" s="79">
        <v>336</v>
      </c>
      <c r="H44" s="79">
        <v>274</v>
      </c>
      <c r="I44" s="79">
        <v>129</v>
      </c>
      <c r="J44" s="79">
        <v>323</v>
      </c>
      <c r="K44" s="79">
        <v>882</v>
      </c>
      <c r="L44" s="79">
        <v>143</v>
      </c>
      <c r="M44" s="79">
        <v>134</v>
      </c>
      <c r="N44" s="79">
        <v>365</v>
      </c>
      <c r="O44" s="79">
        <v>924</v>
      </c>
      <c r="P44" s="79">
        <v>326</v>
      </c>
      <c r="Q44" s="79">
        <v>252</v>
      </c>
      <c r="R44" s="79">
        <v>727</v>
      </c>
      <c r="S44" s="79">
        <v>476</v>
      </c>
      <c r="T44" s="79">
        <v>736</v>
      </c>
      <c r="U44" s="79">
        <v>533</v>
      </c>
      <c r="V44" s="79">
        <v>532</v>
      </c>
      <c r="W44" s="147">
        <v>719</v>
      </c>
      <c r="X44" s="87">
        <f>+SUM(C44:W44)</f>
        <v>8974</v>
      </c>
      <c r="Y44" s="92" t="str">
        <f>B44</f>
        <v>Chris Byrd (R)</v>
      </c>
    </row>
    <row r="45" spans="1:25" ht="26.25" customHeight="1">
      <c r="A45" s="10"/>
      <c r="B45" s="44" t="s">
        <v>80</v>
      </c>
      <c r="C45" s="79">
        <v>20</v>
      </c>
      <c r="D45" s="79">
        <v>7</v>
      </c>
      <c r="E45" s="79">
        <v>18</v>
      </c>
      <c r="F45" s="79">
        <v>10</v>
      </c>
      <c r="G45" s="79">
        <v>19</v>
      </c>
      <c r="H45" s="79">
        <v>11</v>
      </c>
      <c r="I45" s="79">
        <v>8</v>
      </c>
      <c r="J45" s="79">
        <v>12</v>
      </c>
      <c r="K45" s="79">
        <v>20</v>
      </c>
      <c r="L45" s="79">
        <v>1</v>
      </c>
      <c r="M45" s="79">
        <v>6</v>
      </c>
      <c r="N45" s="79">
        <v>18</v>
      </c>
      <c r="O45" s="79">
        <v>32</v>
      </c>
      <c r="P45" s="79">
        <v>23</v>
      </c>
      <c r="Q45" s="79">
        <v>8</v>
      </c>
      <c r="R45" s="79">
        <v>22</v>
      </c>
      <c r="S45" s="79">
        <v>40</v>
      </c>
      <c r="T45" s="79">
        <v>22</v>
      </c>
      <c r="U45" s="79">
        <v>49</v>
      </c>
      <c r="V45" s="79">
        <v>38</v>
      </c>
      <c r="W45" s="147">
        <v>21</v>
      </c>
      <c r="X45" s="87">
        <f>+SUM(C45:W45)</f>
        <v>405</v>
      </c>
      <c r="Y45" s="92" t="str">
        <f>B45</f>
        <v>David R. Browning (L)</v>
      </c>
    </row>
    <row r="46" spans="1:25" ht="26.25" customHeight="1">
      <c r="A46" s="10"/>
      <c r="B46" s="44" t="s">
        <v>81</v>
      </c>
      <c r="C46" s="79">
        <v>11</v>
      </c>
      <c r="D46" s="79">
        <v>7</v>
      </c>
      <c r="E46" s="79">
        <v>5</v>
      </c>
      <c r="F46" s="79">
        <v>6</v>
      </c>
      <c r="G46" s="79">
        <v>19</v>
      </c>
      <c r="H46" s="79">
        <v>6</v>
      </c>
      <c r="I46" s="79">
        <v>3</v>
      </c>
      <c r="J46" s="79">
        <v>14</v>
      </c>
      <c r="K46" s="79">
        <v>11</v>
      </c>
      <c r="L46" s="79">
        <v>3</v>
      </c>
      <c r="M46" s="79">
        <v>3</v>
      </c>
      <c r="N46" s="79">
        <v>5</v>
      </c>
      <c r="O46" s="79">
        <v>21</v>
      </c>
      <c r="P46" s="79">
        <v>8</v>
      </c>
      <c r="Q46" s="79">
        <v>9</v>
      </c>
      <c r="R46" s="79">
        <v>11</v>
      </c>
      <c r="S46" s="79">
        <v>11</v>
      </c>
      <c r="T46" s="79">
        <v>7</v>
      </c>
      <c r="U46" s="79">
        <v>7</v>
      </c>
      <c r="V46" s="79">
        <v>14</v>
      </c>
      <c r="W46" s="147">
        <v>14</v>
      </c>
      <c r="X46" s="87">
        <f>+SUM(C46:W46)</f>
        <v>195</v>
      </c>
      <c r="Y46" s="92" t="str">
        <f>B46</f>
        <v>David Fry (C)</v>
      </c>
    </row>
    <row r="47" spans="1:25" ht="26.25" customHeight="1">
      <c r="A47" s="10"/>
      <c r="B47" s="44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87"/>
      <c r="Y47" s="92"/>
    </row>
    <row r="48" spans="1:26" ht="26.25" customHeight="1">
      <c r="A48" s="195" t="s">
        <v>50</v>
      </c>
      <c r="B48" s="196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80"/>
      <c r="Y48" s="197" t="str">
        <f>A48</f>
        <v>U.S. Representative - 4th District</v>
      </c>
      <c r="Z48" s="198"/>
    </row>
    <row r="49" spans="1:25" ht="26.25" customHeight="1">
      <c r="A49" s="10"/>
      <c r="B49" s="44" t="s">
        <v>82</v>
      </c>
      <c r="C49" s="79">
        <v>513</v>
      </c>
      <c r="D49" s="79">
        <v>370</v>
      </c>
      <c r="E49" s="79">
        <v>332</v>
      </c>
      <c r="F49" s="79">
        <v>565</v>
      </c>
      <c r="G49" s="79">
        <v>499</v>
      </c>
      <c r="H49" s="79">
        <v>470</v>
      </c>
      <c r="I49" s="79">
        <v>200</v>
      </c>
      <c r="J49" s="79">
        <v>424</v>
      </c>
      <c r="K49" s="79">
        <v>1138</v>
      </c>
      <c r="L49" s="79">
        <v>167</v>
      </c>
      <c r="M49" s="79">
        <v>213</v>
      </c>
      <c r="N49" s="79">
        <v>535</v>
      </c>
      <c r="O49" s="79">
        <v>1214</v>
      </c>
      <c r="P49" s="79">
        <v>594</v>
      </c>
      <c r="Q49" s="79">
        <v>355</v>
      </c>
      <c r="R49" s="79">
        <v>1334</v>
      </c>
      <c r="S49" s="79">
        <v>892</v>
      </c>
      <c r="T49" s="79">
        <v>1263</v>
      </c>
      <c r="U49" s="79">
        <v>993</v>
      </c>
      <c r="V49" s="79">
        <v>1044</v>
      </c>
      <c r="W49" s="147">
        <v>1122</v>
      </c>
      <c r="X49" s="87">
        <f>+SUM(C49:W49)</f>
        <v>14237</v>
      </c>
      <c r="Y49" s="92" t="str">
        <f>B49</f>
        <v>Ike Skelton (D)</v>
      </c>
    </row>
    <row r="50" spans="1:25" ht="26.25" customHeight="1">
      <c r="A50" s="10"/>
      <c r="B50" s="44" t="s">
        <v>83</v>
      </c>
      <c r="C50" s="79">
        <v>189</v>
      </c>
      <c r="D50" s="79">
        <v>149</v>
      </c>
      <c r="E50" s="79">
        <v>175</v>
      </c>
      <c r="F50" s="79">
        <v>208</v>
      </c>
      <c r="G50" s="79">
        <v>225</v>
      </c>
      <c r="H50" s="79">
        <v>176</v>
      </c>
      <c r="I50" s="79">
        <v>62</v>
      </c>
      <c r="J50" s="79">
        <v>226</v>
      </c>
      <c r="K50" s="79">
        <v>449</v>
      </c>
      <c r="L50" s="79">
        <v>75</v>
      </c>
      <c r="M50" s="79">
        <v>67</v>
      </c>
      <c r="N50" s="79">
        <v>188</v>
      </c>
      <c r="O50" s="79">
        <v>681</v>
      </c>
      <c r="P50" s="79">
        <v>186</v>
      </c>
      <c r="Q50" s="79">
        <v>172</v>
      </c>
      <c r="R50" s="79">
        <v>358</v>
      </c>
      <c r="S50" s="79">
        <v>287</v>
      </c>
      <c r="T50" s="79">
        <v>411</v>
      </c>
      <c r="U50" s="79">
        <v>334</v>
      </c>
      <c r="V50" s="79">
        <v>341</v>
      </c>
      <c r="W50" s="147">
        <v>484</v>
      </c>
      <c r="X50" s="87">
        <f>+SUM(C50:W50)</f>
        <v>5443</v>
      </c>
      <c r="Y50" s="92" t="str">
        <f>B50</f>
        <v>James A. (Jim) Noland (R)</v>
      </c>
    </row>
    <row r="51" spans="1:25" ht="26.25" customHeight="1">
      <c r="A51" s="10"/>
      <c r="B51" s="44" t="s">
        <v>84</v>
      </c>
      <c r="C51" s="79">
        <v>14</v>
      </c>
      <c r="D51" s="79">
        <v>9</v>
      </c>
      <c r="E51" s="79">
        <v>12</v>
      </c>
      <c r="F51" s="79">
        <v>10</v>
      </c>
      <c r="G51" s="79">
        <v>11</v>
      </c>
      <c r="H51" s="79">
        <v>7</v>
      </c>
      <c r="I51" s="79">
        <v>2</v>
      </c>
      <c r="J51" s="79">
        <v>11</v>
      </c>
      <c r="K51" s="79">
        <v>10</v>
      </c>
      <c r="L51" s="79">
        <v>0</v>
      </c>
      <c r="M51" s="79">
        <v>4</v>
      </c>
      <c r="N51" s="79">
        <v>5</v>
      </c>
      <c r="O51" s="79">
        <v>19</v>
      </c>
      <c r="P51" s="79">
        <v>11</v>
      </c>
      <c r="Q51" s="79">
        <v>5</v>
      </c>
      <c r="R51" s="79">
        <v>14</v>
      </c>
      <c r="S51" s="79">
        <v>27</v>
      </c>
      <c r="T51" s="79">
        <v>19</v>
      </c>
      <c r="U51" s="79">
        <v>32</v>
      </c>
      <c r="V51" s="79">
        <v>26</v>
      </c>
      <c r="W51" s="147">
        <v>11</v>
      </c>
      <c r="X51" s="87">
        <f>+SUM(C51:W51)</f>
        <v>259</v>
      </c>
      <c r="Y51" s="92" t="str">
        <f>B51</f>
        <v>Bill Lower (L)</v>
      </c>
    </row>
    <row r="52" spans="1:25" ht="26.25" customHeight="1">
      <c r="A52" s="10"/>
      <c r="B52" s="44" t="s">
        <v>85</v>
      </c>
      <c r="C52" s="79">
        <v>7</v>
      </c>
      <c r="D52" s="79">
        <v>3</v>
      </c>
      <c r="E52" s="79">
        <v>2</v>
      </c>
      <c r="F52" s="79">
        <v>1</v>
      </c>
      <c r="G52" s="79">
        <v>10</v>
      </c>
      <c r="H52" s="79">
        <v>2</v>
      </c>
      <c r="I52" s="79">
        <v>1</v>
      </c>
      <c r="J52" s="79">
        <v>13</v>
      </c>
      <c r="K52" s="79">
        <v>3</v>
      </c>
      <c r="L52" s="79">
        <v>5</v>
      </c>
      <c r="M52" s="79">
        <v>1</v>
      </c>
      <c r="N52" s="79">
        <v>2</v>
      </c>
      <c r="O52" s="79">
        <v>19</v>
      </c>
      <c r="P52" s="79">
        <v>6</v>
      </c>
      <c r="Q52" s="79">
        <v>3</v>
      </c>
      <c r="R52" s="79">
        <v>4</v>
      </c>
      <c r="S52" s="79">
        <v>7</v>
      </c>
      <c r="T52" s="79">
        <v>4</v>
      </c>
      <c r="U52" s="79">
        <v>5</v>
      </c>
      <c r="V52" s="79">
        <v>9</v>
      </c>
      <c r="W52" s="147">
        <v>5</v>
      </c>
      <c r="X52" s="87">
        <f>+SUM(C52:W52)</f>
        <v>112</v>
      </c>
      <c r="Y52" s="92" t="str">
        <f>B52</f>
        <v>Raymond Lister (C)</v>
      </c>
    </row>
    <row r="53" spans="1:26" ht="26.25" customHeight="1">
      <c r="A53" s="11"/>
      <c r="B53" s="14"/>
      <c r="C53" s="76" t="s">
        <v>2</v>
      </c>
      <c r="D53" s="77" t="s">
        <v>3</v>
      </c>
      <c r="E53" s="77" t="s">
        <v>4</v>
      </c>
      <c r="F53" s="77" t="s">
        <v>5</v>
      </c>
      <c r="G53" s="77" t="s">
        <v>6</v>
      </c>
      <c r="H53" s="77" t="s">
        <v>7</v>
      </c>
      <c r="I53" s="77" t="s">
        <v>8</v>
      </c>
      <c r="J53" s="77" t="s">
        <v>9</v>
      </c>
      <c r="K53" s="77" t="s">
        <v>10</v>
      </c>
      <c r="L53" s="77" t="s">
        <v>11</v>
      </c>
      <c r="M53" s="77" t="s">
        <v>28</v>
      </c>
      <c r="N53" s="77" t="s">
        <v>12</v>
      </c>
      <c r="O53" s="77" t="s">
        <v>13</v>
      </c>
      <c r="P53" s="77" t="s">
        <v>14</v>
      </c>
      <c r="Q53" s="77" t="s">
        <v>15</v>
      </c>
      <c r="R53" s="77" t="s">
        <v>16</v>
      </c>
      <c r="S53" s="77" t="s">
        <v>17</v>
      </c>
      <c r="T53" s="77" t="s">
        <v>18</v>
      </c>
      <c r="U53" s="77" t="s">
        <v>19</v>
      </c>
      <c r="V53" s="77" t="s">
        <v>20</v>
      </c>
      <c r="W53" s="77" t="s">
        <v>21</v>
      </c>
      <c r="X53" s="78"/>
      <c r="Y53" s="8"/>
      <c r="Z53" s="3"/>
    </row>
    <row r="54" spans="1:26" ht="26.25" customHeight="1">
      <c r="A54" s="116"/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78"/>
      <c r="Y54" s="118"/>
      <c r="Z54" s="3"/>
    </row>
    <row r="55" spans="1:26" ht="26.25" customHeight="1">
      <c r="A55" s="199" t="str">
        <f>+A1</f>
        <v>November 2, 2004 General Election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</row>
    <row r="56" spans="1:26" ht="26.25" customHeight="1">
      <c r="A56" s="200" t="str">
        <f>+A2</f>
        <v>Official Totals as certified by the Election Canvass Board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</row>
    <row r="57" spans="1:26" ht="26.25" customHeight="1" thickBot="1">
      <c r="A57" s="201" t="str">
        <f>+A3</f>
        <v>Provided by Gilbert Powers, County Clerk and Election Authority for Johnson County, Missouri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</row>
    <row r="58" spans="3:26" ht="20.25" customHeight="1" thickBot="1" thickTop="1">
      <c r="C58" s="15"/>
      <c r="D58" s="15"/>
      <c r="E58" s="15"/>
      <c r="F58" s="15"/>
      <c r="G58" s="18"/>
      <c r="H58" s="1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9" t="s">
        <v>0</v>
      </c>
      <c r="Y58" s="9" t="s">
        <v>1</v>
      </c>
      <c r="Z58" s="2"/>
    </row>
    <row r="59" spans="1:26" ht="25.5" customHeight="1" thickTop="1">
      <c r="A59" s="106"/>
      <c r="B59" s="107"/>
      <c r="C59" s="16" t="s">
        <v>2</v>
      </c>
      <c r="D59" s="17" t="s">
        <v>3</v>
      </c>
      <c r="E59" s="17" t="s">
        <v>4</v>
      </c>
      <c r="F59" s="17" t="s">
        <v>5</v>
      </c>
      <c r="G59" s="17" t="s">
        <v>6</v>
      </c>
      <c r="H59" s="17" t="s">
        <v>7</v>
      </c>
      <c r="I59" s="17" t="s">
        <v>8</v>
      </c>
      <c r="J59" s="17" t="s">
        <v>9</v>
      </c>
      <c r="K59" s="17" t="s">
        <v>10</v>
      </c>
      <c r="L59" s="17" t="s">
        <v>11</v>
      </c>
      <c r="M59" s="17" t="s">
        <v>28</v>
      </c>
      <c r="N59" s="17" t="s">
        <v>12</v>
      </c>
      <c r="O59" s="17" t="s">
        <v>13</v>
      </c>
      <c r="P59" s="17" t="s">
        <v>14</v>
      </c>
      <c r="Q59" s="17" t="s">
        <v>15</v>
      </c>
      <c r="R59" s="17" t="s">
        <v>16</v>
      </c>
      <c r="S59" s="17" t="s">
        <v>17</v>
      </c>
      <c r="T59" s="17" t="s">
        <v>18</v>
      </c>
      <c r="U59" s="17" t="s">
        <v>19</v>
      </c>
      <c r="V59" s="17" t="s">
        <v>20</v>
      </c>
      <c r="W59" s="17" t="s">
        <v>21</v>
      </c>
      <c r="X59" s="20" t="s">
        <v>22</v>
      </c>
      <c r="Y59" s="189"/>
      <c r="Z59" s="190"/>
    </row>
    <row r="60" spans="1:26" ht="26.25" customHeight="1">
      <c r="A60" s="195" t="s">
        <v>51</v>
      </c>
      <c r="B60" s="196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80"/>
      <c r="Y60" s="197" t="str">
        <f>A60</f>
        <v>State Senate - 31st District</v>
      </c>
      <c r="Z60" s="198"/>
    </row>
    <row r="61" spans="1:25" ht="26.25" customHeight="1">
      <c r="A61" s="10"/>
      <c r="B61" s="44" t="s">
        <v>87</v>
      </c>
      <c r="C61" s="79">
        <v>257</v>
      </c>
      <c r="D61" s="79">
        <v>221</v>
      </c>
      <c r="E61" s="79">
        <v>185</v>
      </c>
      <c r="F61" s="79">
        <v>287</v>
      </c>
      <c r="G61" s="79">
        <v>286</v>
      </c>
      <c r="H61" s="79">
        <v>262</v>
      </c>
      <c r="I61" s="79">
        <v>78</v>
      </c>
      <c r="J61" s="79">
        <v>249</v>
      </c>
      <c r="K61" s="79">
        <v>429</v>
      </c>
      <c r="L61" s="79">
        <v>69</v>
      </c>
      <c r="M61" s="79">
        <v>100</v>
      </c>
      <c r="N61" s="79">
        <v>232</v>
      </c>
      <c r="O61" s="79">
        <v>721</v>
      </c>
      <c r="P61" s="79">
        <v>320</v>
      </c>
      <c r="Q61" s="79">
        <v>183</v>
      </c>
      <c r="R61" s="79">
        <v>661</v>
      </c>
      <c r="S61" s="79">
        <v>500</v>
      </c>
      <c r="T61" s="79">
        <v>609</v>
      </c>
      <c r="U61" s="79">
        <v>602</v>
      </c>
      <c r="V61" s="79">
        <v>629</v>
      </c>
      <c r="W61" s="147">
        <v>615</v>
      </c>
      <c r="X61" s="87">
        <f>+SUM(C61:W61)</f>
        <v>7495</v>
      </c>
      <c r="Y61" s="92" t="str">
        <f>B61</f>
        <v>Larry Snider (D)</v>
      </c>
    </row>
    <row r="62" spans="1:25" ht="26.25" customHeight="1">
      <c r="A62" s="10"/>
      <c r="B62" s="44" t="s">
        <v>88</v>
      </c>
      <c r="C62" s="79">
        <v>437</v>
      </c>
      <c r="D62" s="79">
        <v>295</v>
      </c>
      <c r="E62" s="79">
        <v>321</v>
      </c>
      <c r="F62" s="79">
        <v>459</v>
      </c>
      <c r="G62" s="79">
        <v>431</v>
      </c>
      <c r="H62" s="79">
        <v>372</v>
      </c>
      <c r="I62" s="79">
        <v>167</v>
      </c>
      <c r="J62" s="79">
        <v>404</v>
      </c>
      <c r="K62" s="79">
        <v>1126</v>
      </c>
      <c r="L62" s="79">
        <v>173</v>
      </c>
      <c r="M62" s="79">
        <v>175</v>
      </c>
      <c r="N62" s="79">
        <v>467</v>
      </c>
      <c r="O62" s="79">
        <v>1157</v>
      </c>
      <c r="P62" s="79">
        <v>447</v>
      </c>
      <c r="Q62" s="79">
        <v>333</v>
      </c>
      <c r="R62" s="79">
        <v>990</v>
      </c>
      <c r="S62" s="79">
        <v>656</v>
      </c>
      <c r="T62" s="79">
        <v>1041</v>
      </c>
      <c r="U62" s="79">
        <v>706</v>
      </c>
      <c r="V62" s="79">
        <v>735</v>
      </c>
      <c r="W62" s="147">
        <v>907</v>
      </c>
      <c r="X62" s="87">
        <f>+SUM(C62:W62)</f>
        <v>11799</v>
      </c>
      <c r="Y62" s="92" t="str">
        <f>B62</f>
        <v>Chris Koster (R)</v>
      </c>
    </row>
    <row r="63" spans="1:25" ht="26.25" customHeight="1">
      <c r="A63" s="10"/>
      <c r="B63" s="44" t="s">
        <v>89</v>
      </c>
      <c r="C63" s="79">
        <v>23</v>
      </c>
      <c r="D63" s="79">
        <v>8</v>
      </c>
      <c r="E63" s="79">
        <v>17</v>
      </c>
      <c r="F63" s="79">
        <v>23</v>
      </c>
      <c r="G63" s="79">
        <v>20</v>
      </c>
      <c r="H63" s="79">
        <v>9</v>
      </c>
      <c r="I63" s="79">
        <v>5</v>
      </c>
      <c r="J63" s="79">
        <v>18</v>
      </c>
      <c r="K63" s="79">
        <v>27</v>
      </c>
      <c r="L63" s="79">
        <v>4</v>
      </c>
      <c r="M63" s="79">
        <v>7</v>
      </c>
      <c r="N63" s="79">
        <v>22</v>
      </c>
      <c r="O63" s="79">
        <v>30</v>
      </c>
      <c r="P63" s="79">
        <v>17</v>
      </c>
      <c r="Q63" s="79">
        <v>8</v>
      </c>
      <c r="R63" s="79">
        <v>31</v>
      </c>
      <c r="S63" s="79">
        <v>39</v>
      </c>
      <c r="T63" s="79">
        <v>21</v>
      </c>
      <c r="U63" s="79">
        <v>35</v>
      </c>
      <c r="V63" s="79">
        <v>34</v>
      </c>
      <c r="W63" s="147">
        <v>19</v>
      </c>
      <c r="X63" s="87">
        <f>+SUM(C63:W63)</f>
        <v>417</v>
      </c>
      <c r="Y63" s="92" t="str">
        <f>B63</f>
        <v>Len Ludlam (L)</v>
      </c>
    </row>
    <row r="64" spans="1:25" ht="26.25" customHeight="1">
      <c r="A64" s="10"/>
      <c r="B64" s="90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87"/>
      <c r="Y64" s="71"/>
    </row>
    <row r="65" spans="1:26" ht="26.25" customHeight="1">
      <c r="A65" s="60" t="s">
        <v>27</v>
      </c>
      <c r="B65" s="6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62" t="str">
        <f>A65</f>
        <v>State Representative - Dist. 120</v>
      </c>
      <c r="Z65" s="64"/>
    </row>
    <row r="66" spans="1:25" ht="26.25" customHeight="1">
      <c r="A66" s="10"/>
      <c r="B66" s="44" t="s">
        <v>120</v>
      </c>
      <c r="C66" s="88"/>
      <c r="D66" s="89">
        <v>185</v>
      </c>
      <c r="E66" s="88"/>
      <c r="F66" s="88"/>
      <c r="G66" s="88"/>
      <c r="H66" s="88"/>
      <c r="I66" s="89">
        <v>62</v>
      </c>
      <c r="J66" s="88"/>
      <c r="K66" s="88"/>
      <c r="L66" s="88"/>
      <c r="M66" s="88"/>
      <c r="N66" s="88"/>
      <c r="O66" s="88"/>
      <c r="P66" s="89">
        <v>284</v>
      </c>
      <c r="Q66" s="89">
        <v>136</v>
      </c>
      <c r="R66" s="88"/>
      <c r="S66" s="88"/>
      <c r="T66" s="88"/>
      <c r="U66" s="88"/>
      <c r="V66" s="88"/>
      <c r="W66" s="147">
        <v>47</v>
      </c>
      <c r="X66" s="87">
        <f>+SUM(C66:W66)</f>
        <v>714</v>
      </c>
      <c r="Y66" s="43" t="str">
        <f>B66</f>
        <v>Russell L. Hindes (D)</v>
      </c>
    </row>
    <row r="67" spans="1:25" ht="26.25" customHeight="1">
      <c r="A67" s="10"/>
      <c r="B67" s="44" t="s">
        <v>90</v>
      </c>
      <c r="C67" s="88"/>
      <c r="D67" s="89">
        <v>348</v>
      </c>
      <c r="E67" s="88"/>
      <c r="F67" s="88"/>
      <c r="G67" s="88"/>
      <c r="H67" s="88"/>
      <c r="I67" s="89">
        <v>195</v>
      </c>
      <c r="J67" s="88"/>
      <c r="K67" s="88"/>
      <c r="L67" s="88"/>
      <c r="M67" s="88"/>
      <c r="N67" s="88"/>
      <c r="O67" s="88"/>
      <c r="P67" s="89">
        <v>494</v>
      </c>
      <c r="Q67" s="89">
        <v>391</v>
      </c>
      <c r="R67" s="88"/>
      <c r="S67" s="88"/>
      <c r="T67" s="88"/>
      <c r="U67" s="88"/>
      <c r="V67" s="88"/>
      <c r="W67" s="147">
        <v>90</v>
      </c>
      <c r="X67" s="87">
        <f>+SUM(C67:W67)</f>
        <v>1518</v>
      </c>
      <c r="Y67" s="43" t="str">
        <f>B67</f>
        <v>Shannon Cooper (R)</v>
      </c>
    </row>
    <row r="68" spans="1:25" ht="26.25" customHeight="1">
      <c r="A68" s="10"/>
      <c r="B68" s="13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7"/>
      <c r="Y68" s="6"/>
    </row>
    <row r="69" spans="1:26" ht="26.25" customHeight="1">
      <c r="A69" s="60" t="s">
        <v>25</v>
      </c>
      <c r="B69" s="6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62" t="str">
        <f>A69</f>
        <v>State Representative - Dist. 121</v>
      </c>
      <c r="Z69" s="64"/>
    </row>
    <row r="70" spans="1:25" ht="26.25" customHeight="1">
      <c r="A70" s="10"/>
      <c r="B70" s="42" t="s">
        <v>92</v>
      </c>
      <c r="C70" s="79">
        <v>575</v>
      </c>
      <c r="D70" s="88"/>
      <c r="E70" s="88"/>
      <c r="F70" s="88"/>
      <c r="G70" s="79">
        <v>570</v>
      </c>
      <c r="H70" s="79">
        <v>507</v>
      </c>
      <c r="I70" s="88"/>
      <c r="J70" s="88"/>
      <c r="K70" s="79">
        <v>1338</v>
      </c>
      <c r="L70" s="88"/>
      <c r="M70" s="88"/>
      <c r="N70" s="79">
        <v>603</v>
      </c>
      <c r="O70" s="88"/>
      <c r="P70" s="88"/>
      <c r="Q70" s="88"/>
      <c r="R70" s="79">
        <v>1377</v>
      </c>
      <c r="S70" s="79">
        <v>893</v>
      </c>
      <c r="T70" s="79">
        <v>1377</v>
      </c>
      <c r="U70" s="79">
        <v>1019</v>
      </c>
      <c r="V70" s="79">
        <v>1005</v>
      </c>
      <c r="W70" s="147">
        <v>848</v>
      </c>
      <c r="X70" s="87">
        <f>+SUM(C70:W70)</f>
        <v>10112</v>
      </c>
      <c r="Y70" s="43" t="str">
        <f>B70</f>
        <v>David Pearce (R)</v>
      </c>
    </row>
    <row r="71" spans="1:25" ht="26.25" customHeight="1">
      <c r="A71" s="10"/>
      <c r="B71" s="42" t="s">
        <v>91</v>
      </c>
      <c r="C71" s="79">
        <v>98</v>
      </c>
      <c r="D71" s="88"/>
      <c r="E71" s="88"/>
      <c r="F71" s="88"/>
      <c r="G71" s="79">
        <v>102</v>
      </c>
      <c r="H71" s="79">
        <v>70</v>
      </c>
      <c r="I71" s="88"/>
      <c r="J71" s="88"/>
      <c r="K71" s="79">
        <v>152</v>
      </c>
      <c r="L71" s="88"/>
      <c r="M71" s="88"/>
      <c r="N71" s="79">
        <v>83</v>
      </c>
      <c r="O71" s="88"/>
      <c r="P71" s="88"/>
      <c r="Q71" s="88"/>
      <c r="R71" s="79">
        <v>198</v>
      </c>
      <c r="S71" s="79">
        <v>204</v>
      </c>
      <c r="T71" s="79">
        <v>191</v>
      </c>
      <c r="U71" s="79">
        <v>222</v>
      </c>
      <c r="V71" s="79">
        <v>247</v>
      </c>
      <c r="W71" s="147">
        <v>118</v>
      </c>
      <c r="X71" s="87">
        <f>+SUM(C71:W71)</f>
        <v>1685</v>
      </c>
      <c r="Y71" s="43" t="str">
        <f>B71</f>
        <v>Bryce Holthouse (L)</v>
      </c>
    </row>
    <row r="72" spans="1:25" ht="26.25" customHeight="1">
      <c r="A72" s="10"/>
      <c r="B72" s="13"/>
      <c r="C72" s="7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79"/>
      <c r="S72" s="79"/>
      <c r="T72" s="79"/>
      <c r="U72" s="79"/>
      <c r="V72" s="79"/>
      <c r="W72" s="79"/>
      <c r="X72" s="87"/>
      <c r="Y72" s="6"/>
    </row>
    <row r="73" spans="1:26" ht="26.25" customHeight="1">
      <c r="A73" s="60" t="s">
        <v>26</v>
      </c>
      <c r="B73" s="6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62" t="str">
        <f>A73</f>
        <v>State Representative - Dist. 122</v>
      </c>
      <c r="Z73" s="64"/>
    </row>
    <row r="74" spans="1:25" ht="26.25" customHeight="1">
      <c r="A74" s="10"/>
      <c r="B74" s="42" t="s">
        <v>93</v>
      </c>
      <c r="C74" s="88"/>
      <c r="D74" s="88"/>
      <c r="E74" s="79">
        <v>184</v>
      </c>
      <c r="F74" s="79">
        <v>286</v>
      </c>
      <c r="G74" s="88"/>
      <c r="H74" s="88"/>
      <c r="I74" s="88"/>
      <c r="J74" s="79">
        <v>240</v>
      </c>
      <c r="K74" s="88"/>
      <c r="L74" s="79">
        <v>70</v>
      </c>
      <c r="M74" s="79">
        <v>105</v>
      </c>
      <c r="N74" s="88"/>
      <c r="O74" s="79">
        <v>750</v>
      </c>
      <c r="P74" s="88"/>
      <c r="Q74" s="88"/>
      <c r="R74" s="88"/>
      <c r="S74" s="88"/>
      <c r="T74" s="88"/>
      <c r="U74" s="88"/>
      <c r="V74" s="88"/>
      <c r="W74" s="147">
        <v>100</v>
      </c>
      <c r="X74" s="87">
        <f>+SUM(C74:W74)</f>
        <v>1735</v>
      </c>
      <c r="Y74" s="43" t="str">
        <f>B74</f>
        <v>Bruce E. Jones (D)</v>
      </c>
    </row>
    <row r="75" spans="1:25" ht="26.25" customHeight="1">
      <c r="A75" s="10"/>
      <c r="B75" s="42" t="s">
        <v>94</v>
      </c>
      <c r="C75" s="88"/>
      <c r="D75" s="88"/>
      <c r="E75" s="79">
        <v>331</v>
      </c>
      <c r="F75" s="79">
        <v>478</v>
      </c>
      <c r="G75" s="88"/>
      <c r="H75" s="88"/>
      <c r="I75" s="88"/>
      <c r="J75" s="79">
        <v>428</v>
      </c>
      <c r="K75" s="88"/>
      <c r="L75" s="79">
        <v>174</v>
      </c>
      <c r="M75" s="79">
        <v>174</v>
      </c>
      <c r="N75" s="88"/>
      <c r="O75" s="79">
        <v>1152</v>
      </c>
      <c r="P75" s="88"/>
      <c r="Q75" s="88"/>
      <c r="R75" s="88"/>
      <c r="S75" s="88"/>
      <c r="T75" s="88"/>
      <c r="U75" s="88"/>
      <c r="V75" s="88"/>
      <c r="W75" s="147">
        <v>158</v>
      </c>
      <c r="X75" s="87">
        <f>+SUM(C75:W75)</f>
        <v>2895</v>
      </c>
      <c r="Y75" s="43" t="str">
        <f>B75</f>
        <v>Mike McGhee (R)</v>
      </c>
    </row>
    <row r="76" spans="1:25" ht="26.25" customHeight="1">
      <c r="A76" s="10"/>
      <c r="B76" s="13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79"/>
      <c r="X76" s="87"/>
      <c r="Y76" s="6"/>
    </row>
    <row r="77" spans="1:26" ht="26.25" customHeight="1">
      <c r="A77" s="60" t="s">
        <v>38</v>
      </c>
      <c r="B77" s="6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65" t="str">
        <f>A77</f>
        <v>Circuit Judge - Circuit 17, Div. 2</v>
      </c>
      <c r="Z77" s="64"/>
    </row>
    <row r="78" spans="1:25" ht="26.25" customHeight="1">
      <c r="A78" s="10"/>
      <c r="B78" s="42" t="s">
        <v>95</v>
      </c>
      <c r="C78" s="79">
        <v>571</v>
      </c>
      <c r="D78" s="79">
        <v>422</v>
      </c>
      <c r="E78" s="79">
        <v>371</v>
      </c>
      <c r="F78" s="79">
        <v>624</v>
      </c>
      <c r="G78" s="79">
        <v>597</v>
      </c>
      <c r="H78" s="79">
        <v>534</v>
      </c>
      <c r="I78" s="79">
        <v>205</v>
      </c>
      <c r="J78" s="79">
        <v>502</v>
      </c>
      <c r="K78" s="79">
        <v>1185</v>
      </c>
      <c r="L78" s="79">
        <v>179</v>
      </c>
      <c r="M78" s="79">
        <v>235</v>
      </c>
      <c r="N78" s="79">
        <v>577</v>
      </c>
      <c r="O78" s="79">
        <v>1386</v>
      </c>
      <c r="P78" s="79">
        <v>635</v>
      </c>
      <c r="Q78" s="79">
        <v>409</v>
      </c>
      <c r="R78" s="79">
        <v>1391</v>
      </c>
      <c r="S78" s="79">
        <v>1002</v>
      </c>
      <c r="T78" s="79">
        <v>1392</v>
      </c>
      <c r="U78" s="79">
        <v>1135</v>
      </c>
      <c r="V78" s="79">
        <v>1187</v>
      </c>
      <c r="W78" s="147">
        <v>1120</v>
      </c>
      <c r="X78" s="87">
        <f>+SUM(C78:W78)</f>
        <v>15659</v>
      </c>
      <c r="Y78" s="43" t="str">
        <f>B78</f>
        <v>Joseph Dandurand (D)</v>
      </c>
    </row>
    <row r="79" spans="1:25" ht="26.25" customHeight="1">
      <c r="A79" s="10"/>
      <c r="B79" s="13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87"/>
      <c r="Y79" s="6"/>
    </row>
    <row r="80" spans="1:26" ht="26.25" customHeight="1">
      <c r="A80" s="60" t="s">
        <v>40</v>
      </c>
      <c r="B80" s="6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62" t="str">
        <f>A80</f>
        <v>County Commissioner - Eastern District</v>
      </c>
      <c r="Z80" s="64"/>
    </row>
    <row r="81" spans="1:25" ht="26.25" customHeight="1">
      <c r="A81" s="10"/>
      <c r="B81" s="42" t="s">
        <v>96</v>
      </c>
      <c r="C81" s="88"/>
      <c r="D81" s="88"/>
      <c r="E81" s="88"/>
      <c r="F81" s="79">
        <v>289</v>
      </c>
      <c r="G81" s="88"/>
      <c r="H81" s="88"/>
      <c r="I81" s="79">
        <v>89</v>
      </c>
      <c r="J81" s="88"/>
      <c r="K81" s="79">
        <v>467</v>
      </c>
      <c r="L81" s="79">
        <v>69</v>
      </c>
      <c r="M81" s="79">
        <v>107</v>
      </c>
      <c r="N81" s="79">
        <v>275</v>
      </c>
      <c r="O81" s="88"/>
      <c r="P81" s="79">
        <v>355</v>
      </c>
      <c r="Q81" s="88"/>
      <c r="R81" s="79">
        <v>699</v>
      </c>
      <c r="S81" s="88"/>
      <c r="T81" s="79">
        <v>663</v>
      </c>
      <c r="U81" s="79">
        <v>635</v>
      </c>
      <c r="V81" s="88"/>
      <c r="W81" s="147">
        <v>400</v>
      </c>
      <c r="X81" s="87">
        <f>+SUM(C81:W81)</f>
        <v>4048</v>
      </c>
      <c r="Y81" s="43" t="str">
        <f>B81</f>
        <v>Carol A. Cheatham (D)</v>
      </c>
    </row>
    <row r="82" spans="1:25" ht="26.25" customHeight="1">
      <c r="A82" s="10"/>
      <c r="B82" s="42" t="s">
        <v>97</v>
      </c>
      <c r="C82" s="88"/>
      <c r="D82" s="88"/>
      <c r="E82" s="88"/>
      <c r="F82" s="79">
        <v>479</v>
      </c>
      <c r="G82" s="88"/>
      <c r="H82" s="88"/>
      <c r="I82" s="79">
        <v>161</v>
      </c>
      <c r="J82" s="88"/>
      <c r="K82" s="79">
        <v>1100</v>
      </c>
      <c r="L82" s="79">
        <v>178</v>
      </c>
      <c r="M82" s="79">
        <v>175</v>
      </c>
      <c r="N82" s="79">
        <v>445</v>
      </c>
      <c r="O82" s="88"/>
      <c r="P82" s="79">
        <v>423</v>
      </c>
      <c r="Q82" s="88"/>
      <c r="R82" s="79">
        <v>971</v>
      </c>
      <c r="S82" s="88"/>
      <c r="T82" s="79">
        <v>996</v>
      </c>
      <c r="U82" s="79">
        <v>694</v>
      </c>
      <c r="V82" s="88"/>
      <c r="W82" s="147">
        <v>584</v>
      </c>
      <c r="X82" s="87">
        <f>+SUM(C82:W82)</f>
        <v>6206</v>
      </c>
      <c r="Y82" s="43" t="str">
        <f>B82</f>
        <v>Scott Sader (R)</v>
      </c>
    </row>
    <row r="83" spans="1:25" ht="26.25" customHeight="1">
      <c r="A83" s="10"/>
      <c r="B83" s="42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87"/>
      <c r="Y83" s="43"/>
    </row>
    <row r="84" spans="1:26" ht="26.25" customHeight="1">
      <c r="A84" s="60" t="s">
        <v>39</v>
      </c>
      <c r="B84" s="6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62" t="str">
        <f>A84</f>
        <v>County Commissioner - Western District</v>
      </c>
      <c r="Z84" s="63"/>
    </row>
    <row r="85" spans="1:25" ht="26.25" customHeight="1">
      <c r="A85" s="10"/>
      <c r="B85" s="42" t="s">
        <v>98</v>
      </c>
      <c r="C85" s="79">
        <v>409</v>
      </c>
      <c r="D85" s="79">
        <v>346</v>
      </c>
      <c r="E85" s="79">
        <v>236</v>
      </c>
      <c r="F85" s="104"/>
      <c r="G85" s="79">
        <v>541</v>
      </c>
      <c r="H85" s="79">
        <v>511</v>
      </c>
      <c r="I85" s="104"/>
      <c r="J85" s="79">
        <v>412</v>
      </c>
      <c r="K85" s="104"/>
      <c r="L85" s="104"/>
      <c r="M85" s="104"/>
      <c r="N85" s="104"/>
      <c r="O85" s="79">
        <v>1001</v>
      </c>
      <c r="P85" s="104"/>
      <c r="Q85" s="79">
        <v>358</v>
      </c>
      <c r="R85" s="104"/>
      <c r="S85" s="79">
        <v>587</v>
      </c>
      <c r="T85" s="104"/>
      <c r="U85" s="104"/>
      <c r="V85" s="79">
        <v>718</v>
      </c>
      <c r="W85" s="147">
        <v>287</v>
      </c>
      <c r="X85" s="87">
        <f>+SUM(C85:W85)</f>
        <v>5406</v>
      </c>
      <c r="Y85" s="43" t="str">
        <f>B85</f>
        <v>Destry Hough (D)</v>
      </c>
    </row>
    <row r="86" spans="1:25" ht="26.25" customHeight="1">
      <c r="A86" s="10"/>
      <c r="B86" s="42" t="s">
        <v>99</v>
      </c>
      <c r="C86" s="79">
        <v>305</v>
      </c>
      <c r="D86" s="79">
        <v>178</v>
      </c>
      <c r="E86" s="79">
        <v>281</v>
      </c>
      <c r="F86" s="104"/>
      <c r="G86" s="79">
        <v>198</v>
      </c>
      <c r="H86" s="79">
        <v>140</v>
      </c>
      <c r="I86" s="104"/>
      <c r="J86" s="79">
        <v>259</v>
      </c>
      <c r="K86" s="104"/>
      <c r="L86" s="104"/>
      <c r="M86" s="104"/>
      <c r="N86" s="104"/>
      <c r="O86" s="79">
        <v>902</v>
      </c>
      <c r="P86" s="104"/>
      <c r="Q86" s="79">
        <v>169</v>
      </c>
      <c r="R86" s="104"/>
      <c r="S86" s="79">
        <v>597</v>
      </c>
      <c r="T86" s="104"/>
      <c r="U86" s="104"/>
      <c r="V86" s="79">
        <v>656</v>
      </c>
      <c r="W86" s="147">
        <v>253</v>
      </c>
      <c r="X86" s="87">
        <f>+SUM(C86:W86)</f>
        <v>3938</v>
      </c>
      <c r="Y86" s="43" t="str">
        <f>B86</f>
        <v>Charles Kavanaugh (R)</v>
      </c>
    </row>
    <row r="87" spans="1:25" ht="26.25" customHeight="1">
      <c r="A87" s="10"/>
      <c r="B87" s="12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87"/>
      <c r="Y87" s="6"/>
    </row>
    <row r="88" spans="1:26" ht="26.25" customHeight="1">
      <c r="A88" s="60" t="s">
        <v>44</v>
      </c>
      <c r="B88" s="6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62" t="str">
        <f>A88</f>
        <v>Clerk of the Circuit Court (2 yr. Unexpired term)</v>
      </c>
      <c r="Z88" s="63"/>
    </row>
    <row r="89" spans="1:25" ht="26.25" customHeight="1">
      <c r="A89" s="10"/>
      <c r="B89" s="42" t="s">
        <v>100</v>
      </c>
      <c r="C89" s="79">
        <v>407</v>
      </c>
      <c r="D89" s="79">
        <v>307</v>
      </c>
      <c r="E89" s="79">
        <v>257</v>
      </c>
      <c r="F89" s="79">
        <v>395</v>
      </c>
      <c r="G89" s="79">
        <v>485</v>
      </c>
      <c r="H89" s="79">
        <v>475</v>
      </c>
      <c r="I89" s="79">
        <v>114</v>
      </c>
      <c r="J89" s="79">
        <v>370</v>
      </c>
      <c r="K89" s="79">
        <v>673</v>
      </c>
      <c r="L89" s="79">
        <v>106</v>
      </c>
      <c r="M89" s="79">
        <v>148</v>
      </c>
      <c r="N89" s="79">
        <v>362</v>
      </c>
      <c r="O89" s="79">
        <v>1002</v>
      </c>
      <c r="P89" s="79">
        <v>452</v>
      </c>
      <c r="Q89" s="79">
        <v>333</v>
      </c>
      <c r="R89" s="79">
        <v>968</v>
      </c>
      <c r="S89" s="79">
        <v>708</v>
      </c>
      <c r="T89" s="79">
        <v>923</v>
      </c>
      <c r="U89" s="79">
        <v>807</v>
      </c>
      <c r="V89" s="79">
        <v>852</v>
      </c>
      <c r="W89" s="147">
        <v>797</v>
      </c>
      <c r="X89" s="87">
        <f>+SUM(C89:W89)</f>
        <v>10941</v>
      </c>
      <c r="Y89" s="43" t="str">
        <f>B89</f>
        <v>Stephanie Elkins (D)</v>
      </c>
    </row>
    <row r="90" spans="1:25" ht="26.25" customHeight="1">
      <c r="A90" s="10"/>
      <c r="B90" s="42" t="s">
        <v>101</v>
      </c>
      <c r="C90" s="79">
        <v>305</v>
      </c>
      <c r="D90" s="79">
        <v>214</v>
      </c>
      <c r="E90" s="79">
        <v>254</v>
      </c>
      <c r="F90" s="79">
        <v>362</v>
      </c>
      <c r="G90" s="79">
        <v>250</v>
      </c>
      <c r="H90" s="79">
        <v>173</v>
      </c>
      <c r="I90" s="79">
        <v>136</v>
      </c>
      <c r="J90" s="79">
        <v>300</v>
      </c>
      <c r="K90" s="79">
        <v>875</v>
      </c>
      <c r="L90" s="79">
        <v>139</v>
      </c>
      <c r="M90" s="79">
        <v>129</v>
      </c>
      <c r="N90" s="79">
        <v>351</v>
      </c>
      <c r="O90" s="79">
        <v>885</v>
      </c>
      <c r="P90" s="79">
        <v>324</v>
      </c>
      <c r="Q90" s="79">
        <v>189</v>
      </c>
      <c r="R90" s="79">
        <v>690</v>
      </c>
      <c r="S90" s="79">
        <v>475</v>
      </c>
      <c r="T90" s="79">
        <v>731</v>
      </c>
      <c r="U90" s="79">
        <v>524</v>
      </c>
      <c r="V90" s="79">
        <v>528</v>
      </c>
      <c r="W90" s="147">
        <v>722</v>
      </c>
      <c r="X90" s="87">
        <f>+SUM(C90:W90)</f>
        <v>8556</v>
      </c>
      <c r="Y90" s="43" t="str">
        <f>B90</f>
        <v>Thomas K Hendrix, Jr. (R)</v>
      </c>
    </row>
    <row r="91" spans="1:25" ht="26.25" customHeight="1">
      <c r="A91" s="10"/>
      <c r="B91" s="12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87"/>
      <c r="Y91" s="6"/>
    </row>
    <row r="92" spans="1:26" ht="26.25" customHeight="1">
      <c r="A92" s="60" t="s">
        <v>41</v>
      </c>
      <c r="B92" s="6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62" t="str">
        <f>A92</f>
        <v>Sheriff</v>
      </c>
      <c r="Z92" s="63"/>
    </row>
    <row r="93" spans="1:25" ht="26.25" customHeight="1">
      <c r="A93" s="10"/>
      <c r="B93" s="42" t="s">
        <v>102</v>
      </c>
      <c r="C93" s="79">
        <v>306</v>
      </c>
      <c r="D93" s="79">
        <v>204</v>
      </c>
      <c r="E93" s="79">
        <v>166</v>
      </c>
      <c r="F93" s="79">
        <v>299</v>
      </c>
      <c r="G93" s="79">
        <v>288</v>
      </c>
      <c r="H93" s="79">
        <v>260</v>
      </c>
      <c r="I93" s="79">
        <v>73</v>
      </c>
      <c r="J93" s="79">
        <v>228</v>
      </c>
      <c r="K93" s="79">
        <v>480</v>
      </c>
      <c r="L93" s="79">
        <v>61</v>
      </c>
      <c r="M93" s="79">
        <v>122</v>
      </c>
      <c r="N93" s="79">
        <v>254</v>
      </c>
      <c r="O93" s="79">
        <v>767</v>
      </c>
      <c r="P93" s="79">
        <v>313</v>
      </c>
      <c r="Q93" s="79">
        <v>207</v>
      </c>
      <c r="R93" s="79">
        <v>590</v>
      </c>
      <c r="S93" s="79">
        <v>587</v>
      </c>
      <c r="T93" s="79">
        <v>642</v>
      </c>
      <c r="U93" s="79">
        <v>636</v>
      </c>
      <c r="V93" s="79">
        <v>687</v>
      </c>
      <c r="W93" s="147">
        <v>597</v>
      </c>
      <c r="X93" s="87">
        <f>+SUM(C93:W93)</f>
        <v>7767</v>
      </c>
      <c r="Y93" s="43" t="str">
        <f>B93</f>
        <v>Jack Reynolds (D)</v>
      </c>
    </row>
    <row r="94" spans="1:25" ht="26.25" customHeight="1">
      <c r="A94" s="10"/>
      <c r="B94" s="42" t="s">
        <v>103</v>
      </c>
      <c r="C94" s="79">
        <v>424</v>
      </c>
      <c r="D94" s="79">
        <v>330</v>
      </c>
      <c r="E94" s="79">
        <v>359</v>
      </c>
      <c r="F94" s="79">
        <v>487</v>
      </c>
      <c r="G94" s="79">
        <v>457</v>
      </c>
      <c r="H94" s="79">
        <v>389</v>
      </c>
      <c r="I94" s="79">
        <v>186</v>
      </c>
      <c r="J94" s="79">
        <v>441</v>
      </c>
      <c r="K94" s="79">
        <v>1103</v>
      </c>
      <c r="L94" s="79">
        <v>185</v>
      </c>
      <c r="M94" s="79">
        <v>161</v>
      </c>
      <c r="N94" s="79">
        <v>477</v>
      </c>
      <c r="O94" s="79">
        <v>1141</v>
      </c>
      <c r="P94" s="79">
        <v>485</v>
      </c>
      <c r="Q94" s="79">
        <v>323</v>
      </c>
      <c r="R94" s="79">
        <v>1117</v>
      </c>
      <c r="S94" s="79">
        <v>623</v>
      </c>
      <c r="T94" s="79">
        <v>1055</v>
      </c>
      <c r="U94" s="79">
        <v>716</v>
      </c>
      <c r="V94" s="79">
        <v>727</v>
      </c>
      <c r="W94" s="147">
        <v>959</v>
      </c>
      <c r="X94" s="87">
        <f>+SUM(C94:W94)</f>
        <v>12145</v>
      </c>
      <c r="Y94" s="43" t="str">
        <f>B94</f>
        <v>Chuck Heiss (R)</v>
      </c>
    </row>
    <row r="95" spans="1:25" ht="26.25" customHeight="1">
      <c r="A95" s="10"/>
      <c r="B95" s="12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87"/>
      <c r="Y95" s="6"/>
    </row>
    <row r="96" spans="1:26" ht="24.75" customHeight="1">
      <c r="A96" s="60" t="s">
        <v>45</v>
      </c>
      <c r="B96" s="6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62" t="str">
        <f>A96</f>
        <v>Assessor</v>
      </c>
      <c r="Z96" s="63"/>
    </row>
    <row r="97" spans="1:25" ht="24.75" customHeight="1">
      <c r="A97" s="10"/>
      <c r="B97" s="42" t="s">
        <v>46</v>
      </c>
      <c r="C97" s="83">
        <v>608</v>
      </c>
      <c r="D97" s="83">
        <v>420</v>
      </c>
      <c r="E97" s="83">
        <v>435</v>
      </c>
      <c r="F97" s="83">
        <v>659</v>
      </c>
      <c r="G97" s="83">
        <v>610</v>
      </c>
      <c r="H97" s="83">
        <v>528</v>
      </c>
      <c r="I97" s="83">
        <v>221</v>
      </c>
      <c r="J97" s="83">
        <v>561</v>
      </c>
      <c r="K97" s="83">
        <v>1406</v>
      </c>
      <c r="L97" s="83">
        <v>225</v>
      </c>
      <c r="M97" s="83">
        <v>246</v>
      </c>
      <c r="N97" s="83">
        <v>636</v>
      </c>
      <c r="O97" s="83">
        <v>1550</v>
      </c>
      <c r="P97" s="83">
        <v>652</v>
      </c>
      <c r="Q97" s="83">
        <v>460</v>
      </c>
      <c r="R97" s="83">
        <v>1468</v>
      </c>
      <c r="S97" s="83">
        <v>1027</v>
      </c>
      <c r="T97" s="83">
        <v>1429</v>
      </c>
      <c r="U97" s="83">
        <v>1137</v>
      </c>
      <c r="V97" s="83">
        <v>1138</v>
      </c>
      <c r="W97" s="147">
        <v>1177</v>
      </c>
      <c r="X97" s="87">
        <f>+SUM(C97:W97)</f>
        <v>16593</v>
      </c>
      <c r="Y97" s="43" t="str">
        <f>B97</f>
        <v>Mark Reynolds</v>
      </c>
    </row>
    <row r="98" spans="1:25" ht="24.75" customHeight="1">
      <c r="A98" s="10"/>
      <c r="B98" s="12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7"/>
      <c r="Y98" s="43"/>
    </row>
    <row r="99" spans="1:26" ht="24.75" customHeight="1">
      <c r="A99" s="60" t="s">
        <v>47</v>
      </c>
      <c r="B99" s="6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62" t="str">
        <f>A99</f>
        <v>Treasurer</v>
      </c>
      <c r="Z99" s="63"/>
    </row>
    <row r="100" spans="1:25" ht="24.75" customHeight="1">
      <c r="A100" s="10"/>
      <c r="B100" s="42" t="s">
        <v>48</v>
      </c>
      <c r="C100" s="83">
        <v>617</v>
      </c>
      <c r="D100" s="83">
        <v>420</v>
      </c>
      <c r="E100" s="83">
        <v>438</v>
      </c>
      <c r="F100" s="83">
        <v>659</v>
      </c>
      <c r="G100" s="83">
        <v>619</v>
      </c>
      <c r="H100" s="83">
        <v>521</v>
      </c>
      <c r="I100" s="83">
        <v>219</v>
      </c>
      <c r="J100" s="83">
        <v>558</v>
      </c>
      <c r="K100" s="83">
        <v>1407</v>
      </c>
      <c r="L100" s="83">
        <v>224</v>
      </c>
      <c r="M100" s="83">
        <v>243</v>
      </c>
      <c r="N100" s="83">
        <v>626</v>
      </c>
      <c r="O100" s="83">
        <v>1531</v>
      </c>
      <c r="P100" s="83">
        <v>649</v>
      </c>
      <c r="Q100" s="83">
        <v>455</v>
      </c>
      <c r="R100" s="83">
        <v>1450</v>
      </c>
      <c r="S100" s="83">
        <v>1030</v>
      </c>
      <c r="T100" s="83">
        <v>1420</v>
      </c>
      <c r="U100" s="83">
        <v>1131</v>
      </c>
      <c r="V100" s="83">
        <v>1139</v>
      </c>
      <c r="W100" s="147">
        <v>1170</v>
      </c>
      <c r="X100" s="87">
        <f>+SUM(C100:W100)</f>
        <v>16526</v>
      </c>
      <c r="Y100" s="43" t="str">
        <f>B100</f>
        <v>Nancy Davis</v>
      </c>
    </row>
    <row r="101" spans="1:25" ht="24.75" customHeight="1">
      <c r="A101" s="10"/>
      <c r="B101" s="12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7"/>
      <c r="Y101" s="43"/>
    </row>
    <row r="102" spans="1:26" ht="26.25" customHeight="1">
      <c r="A102" s="60" t="s">
        <v>42</v>
      </c>
      <c r="B102" s="6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62" t="str">
        <f>A102</f>
        <v>Coroner</v>
      </c>
      <c r="Z102" s="63"/>
    </row>
    <row r="103" spans="1:25" ht="26.25" customHeight="1">
      <c r="A103" s="10"/>
      <c r="B103" s="42" t="s">
        <v>104</v>
      </c>
      <c r="C103" s="79">
        <v>295</v>
      </c>
      <c r="D103" s="79">
        <v>228</v>
      </c>
      <c r="E103" s="79">
        <v>208</v>
      </c>
      <c r="F103" s="79">
        <v>288</v>
      </c>
      <c r="G103" s="79">
        <v>326</v>
      </c>
      <c r="H103" s="79">
        <v>295</v>
      </c>
      <c r="I103" s="79">
        <v>83</v>
      </c>
      <c r="J103" s="79">
        <v>283</v>
      </c>
      <c r="K103" s="79">
        <v>509</v>
      </c>
      <c r="L103" s="79">
        <v>65</v>
      </c>
      <c r="M103" s="79">
        <v>109</v>
      </c>
      <c r="N103" s="79">
        <v>239</v>
      </c>
      <c r="O103" s="79">
        <v>856</v>
      </c>
      <c r="P103" s="79">
        <v>291</v>
      </c>
      <c r="Q103" s="79">
        <v>225</v>
      </c>
      <c r="R103" s="79">
        <v>619</v>
      </c>
      <c r="S103" s="79">
        <v>542</v>
      </c>
      <c r="T103" s="79">
        <v>624</v>
      </c>
      <c r="U103" s="79">
        <v>589</v>
      </c>
      <c r="V103" s="79">
        <v>668</v>
      </c>
      <c r="W103" s="147">
        <v>609</v>
      </c>
      <c r="X103" s="87">
        <f>+SUM(C103:W103)</f>
        <v>7951</v>
      </c>
      <c r="Y103" s="43" t="str">
        <f>B103</f>
        <v>Susan Morgan (D)</v>
      </c>
    </row>
    <row r="104" spans="1:25" ht="26.25" customHeight="1">
      <c r="A104" s="10"/>
      <c r="B104" s="42" t="s">
        <v>105</v>
      </c>
      <c r="C104" s="79">
        <v>422</v>
      </c>
      <c r="D104" s="79">
        <v>294</v>
      </c>
      <c r="E104" s="79">
        <v>303</v>
      </c>
      <c r="F104" s="79">
        <v>480</v>
      </c>
      <c r="G104" s="79">
        <v>402</v>
      </c>
      <c r="H104" s="79">
        <v>342</v>
      </c>
      <c r="I104" s="79">
        <v>170</v>
      </c>
      <c r="J104" s="79">
        <v>380</v>
      </c>
      <c r="K104" s="79">
        <v>1052</v>
      </c>
      <c r="L104" s="79">
        <v>181</v>
      </c>
      <c r="M104" s="79">
        <v>172</v>
      </c>
      <c r="N104" s="79">
        <v>480</v>
      </c>
      <c r="O104" s="79">
        <v>1010</v>
      </c>
      <c r="P104" s="79">
        <v>497</v>
      </c>
      <c r="Q104" s="79">
        <v>294</v>
      </c>
      <c r="R104" s="79">
        <v>1058</v>
      </c>
      <c r="S104" s="79">
        <v>646</v>
      </c>
      <c r="T104" s="79">
        <v>1048</v>
      </c>
      <c r="U104" s="79">
        <v>751</v>
      </c>
      <c r="V104" s="79">
        <v>717</v>
      </c>
      <c r="W104" s="147">
        <v>926</v>
      </c>
      <c r="X104" s="87">
        <f>+SUM(C104:W104)</f>
        <v>11625</v>
      </c>
      <c r="Y104" s="43" t="str">
        <f>B104</f>
        <v>C.L. Holdren (R)</v>
      </c>
    </row>
    <row r="105" spans="1:25" ht="26.25" customHeight="1">
      <c r="A105" s="10"/>
      <c r="B105" s="12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87"/>
      <c r="Y105" s="6"/>
    </row>
    <row r="106" spans="1:26" ht="26.25" customHeight="1">
      <c r="A106" s="60" t="s">
        <v>43</v>
      </c>
      <c r="B106" s="61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1"/>
      <c r="Y106" s="62" t="str">
        <f>A106</f>
        <v>Public Administrator</v>
      </c>
      <c r="Z106" s="63"/>
    </row>
    <row r="107" spans="1:25" ht="26.25" customHeight="1">
      <c r="A107" s="10"/>
      <c r="B107" s="42" t="s">
        <v>106</v>
      </c>
      <c r="C107" s="83">
        <v>365</v>
      </c>
      <c r="D107" s="83">
        <v>276</v>
      </c>
      <c r="E107" s="83">
        <v>257</v>
      </c>
      <c r="F107" s="83">
        <v>340</v>
      </c>
      <c r="G107" s="83">
        <v>358</v>
      </c>
      <c r="H107" s="83">
        <v>334</v>
      </c>
      <c r="I107" s="83">
        <v>85</v>
      </c>
      <c r="J107" s="83">
        <v>309</v>
      </c>
      <c r="K107" s="83">
        <v>596</v>
      </c>
      <c r="L107" s="83">
        <v>86</v>
      </c>
      <c r="M107" s="83">
        <v>117</v>
      </c>
      <c r="N107" s="83">
        <v>306</v>
      </c>
      <c r="O107" s="83">
        <v>866</v>
      </c>
      <c r="P107" s="83">
        <v>395</v>
      </c>
      <c r="Q107" s="83">
        <v>207</v>
      </c>
      <c r="R107" s="83">
        <v>786</v>
      </c>
      <c r="S107" s="83">
        <v>631</v>
      </c>
      <c r="T107" s="83">
        <v>766</v>
      </c>
      <c r="U107" s="83">
        <v>708</v>
      </c>
      <c r="V107" s="83">
        <v>764</v>
      </c>
      <c r="W107" s="147">
        <v>704</v>
      </c>
      <c r="X107" s="87">
        <f>+SUM(C107:W107)</f>
        <v>9256</v>
      </c>
      <c r="Y107" s="43" t="str">
        <f>B107</f>
        <v>Debbie Bodenhamer (D)</v>
      </c>
    </row>
    <row r="108" spans="1:25" ht="26.25" customHeight="1">
      <c r="A108" s="10"/>
      <c r="B108" s="42" t="s">
        <v>107</v>
      </c>
      <c r="C108" s="83">
        <v>351</v>
      </c>
      <c r="D108" s="83">
        <v>250</v>
      </c>
      <c r="E108" s="83">
        <v>260</v>
      </c>
      <c r="F108" s="83">
        <v>422</v>
      </c>
      <c r="G108" s="83">
        <v>371</v>
      </c>
      <c r="H108" s="83">
        <v>300</v>
      </c>
      <c r="I108" s="83">
        <v>166</v>
      </c>
      <c r="J108" s="83">
        <v>354</v>
      </c>
      <c r="K108" s="83">
        <v>950</v>
      </c>
      <c r="L108" s="83">
        <v>158</v>
      </c>
      <c r="M108" s="83">
        <v>161</v>
      </c>
      <c r="N108" s="83">
        <v>418</v>
      </c>
      <c r="O108" s="83">
        <v>999</v>
      </c>
      <c r="P108" s="83">
        <v>379</v>
      </c>
      <c r="Q108" s="83">
        <v>316</v>
      </c>
      <c r="R108" s="83">
        <v>891</v>
      </c>
      <c r="S108" s="83">
        <v>555</v>
      </c>
      <c r="T108" s="83">
        <v>894</v>
      </c>
      <c r="U108" s="83">
        <v>628</v>
      </c>
      <c r="V108" s="83">
        <v>622</v>
      </c>
      <c r="W108" s="147">
        <v>821</v>
      </c>
      <c r="X108" s="87">
        <f>+SUM(C108:W108)</f>
        <v>10266</v>
      </c>
      <c r="Y108" s="43" t="str">
        <f>B108</f>
        <v>Elaine Marsh (R)</v>
      </c>
    </row>
    <row r="109" spans="1:25" ht="26.25" customHeight="1">
      <c r="A109" s="10"/>
      <c r="B109" s="42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7"/>
      <c r="Y109" s="43"/>
    </row>
    <row r="110" spans="1:26" ht="26.25" customHeight="1">
      <c r="A110" s="60" t="s">
        <v>49</v>
      </c>
      <c r="B110" s="61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1"/>
      <c r="Y110" s="62" t="str">
        <f>A110</f>
        <v>Surveyor</v>
      </c>
      <c r="Z110" s="63"/>
    </row>
    <row r="111" spans="1:25" ht="26.25" customHeight="1">
      <c r="A111" s="10"/>
      <c r="B111" s="42" t="s">
        <v>119</v>
      </c>
      <c r="C111" s="83">
        <v>580</v>
      </c>
      <c r="D111" s="83">
        <v>404</v>
      </c>
      <c r="E111" s="83">
        <v>412</v>
      </c>
      <c r="F111" s="83">
        <v>612</v>
      </c>
      <c r="G111" s="83">
        <v>594</v>
      </c>
      <c r="H111" s="83">
        <v>492</v>
      </c>
      <c r="I111" s="83">
        <v>216</v>
      </c>
      <c r="J111" s="83">
        <v>545</v>
      </c>
      <c r="K111" s="83">
        <v>1345</v>
      </c>
      <c r="L111" s="83">
        <v>213</v>
      </c>
      <c r="M111" s="83">
        <v>224</v>
      </c>
      <c r="N111" s="83">
        <v>591</v>
      </c>
      <c r="O111" s="83">
        <v>1472</v>
      </c>
      <c r="P111" s="83">
        <v>607</v>
      </c>
      <c r="Q111" s="83">
        <v>442</v>
      </c>
      <c r="R111" s="83">
        <v>1373</v>
      </c>
      <c r="S111" s="83">
        <v>987</v>
      </c>
      <c r="T111" s="83">
        <v>1342</v>
      </c>
      <c r="U111" s="83">
        <v>1095</v>
      </c>
      <c r="V111" s="83">
        <v>1086</v>
      </c>
      <c r="W111" s="147">
        <v>1121</v>
      </c>
      <c r="X111" s="87">
        <f>+SUM(C111:W111)</f>
        <v>15753</v>
      </c>
      <c r="Y111" s="43" t="str">
        <f>B111</f>
        <v>Sam King (R)</v>
      </c>
    </row>
    <row r="112" spans="1:26" ht="26.25" customHeight="1">
      <c r="A112" s="11"/>
      <c r="B112" s="14"/>
      <c r="C112" s="76" t="s">
        <v>2</v>
      </c>
      <c r="D112" s="77" t="s">
        <v>3</v>
      </c>
      <c r="E112" s="77" t="s">
        <v>4</v>
      </c>
      <c r="F112" s="77" t="s">
        <v>5</v>
      </c>
      <c r="G112" s="77" t="s">
        <v>6</v>
      </c>
      <c r="H112" s="77" t="s">
        <v>7</v>
      </c>
      <c r="I112" s="77" t="s">
        <v>8</v>
      </c>
      <c r="J112" s="77" t="s">
        <v>9</v>
      </c>
      <c r="K112" s="77" t="s">
        <v>10</v>
      </c>
      <c r="L112" s="77" t="s">
        <v>11</v>
      </c>
      <c r="M112" s="77" t="s">
        <v>28</v>
      </c>
      <c r="N112" s="77" t="s">
        <v>12</v>
      </c>
      <c r="O112" s="77" t="s">
        <v>13</v>
      </c>
      <c r="P112" s="77" t="s">
        <v>14</v>
      </c>
      <c r="Q112" s="77" t="s">
        <v>15</v>
      </c>
      <c r="R112" s="77" t="s">
        <v>16</v>
      </c>
      <c r="S112" s="77" t="s">
        <v>17</v>
      </c>
      <c r="T112" s="77" t="s">
        <v>18</v>
      </c>
      <c r="U112" s="77" t="s">
        <v>19</v>
      </c>
      <c r="V112" s="77" t="s">
        <v>20</v>
      </c>
      <c r="W112" s="77" t="s">
        <v>21</v>
      </c>
      <c r="X112" s="78"/>
      <c r="Y112" s="8"/>
      <c r="Z112" s="3"/>
    </row>
    <row r="113" ht="12.75">
      <c r="X113" s="1"/>
    </row>
    <row r="114" ht="12.75">
      <c r="A114" s="25" t="s">
        <v>108</v>
      </c>
    </row>
    <row r="115" ht="12.75">
      <c r="AA115" s="5" t="s">
        <v>24</v>
      </c>
    </row>
  </sheetData>
  <mergeCells count="12">
    <mergeCell ref="A2:Z2"/>
    <mergeCell ref="A1:Z1"/>
    <mergeCell ref="A3:Z3"/>
    <mergeCell ref="A42:B42"/>
    <mergeCell ref="Y42:Z42"/>
    <mergeCell ref="A48:B48"/>
    <mergeCell ref="Y48:Z48"/>
    <mergeCell ref="A60:B60"/>
    <mergeCell ref="Y60:Z60"/>
    <mergeCell ref="A55:Z55"/>
    <mergeCell ref="A56:Z56"/>
    <mergeCell ref="A57:Z57"/>
  </mergeCells>
  <printOptions/>
  <pageMargins left="0.25" right="0.25" top="0.4" bottom="0.25" header="0.5" footer="0.5"/>
  <pageSetup fitToHeight="2" horizontalDpi="600" verticalDpi="600" orientation="landscape" paperSize="17" scale="50" r:id="rId1"/>
  <rowBreaks count="1" manualBreakCount="1">
    <brk id="5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="75" zoomScaleNormal="75" workbookViewId="0" topLeftCell="P7">
      <selection activeCell="AB8" sqref="AB8"/>
    </sheetView>
  </sheetViews>
  <sheetFormatPr defaultColWidth="9.140625" defaultRowHeight="12.75"/>
  <cols>
    <col min="1" max="1" width="35.421875" style="0" customWidth="1"/>
    <col min="2" max="2" width="37.8515625" style="0" customWidth="1"/>
    <col min="3" max="3" width="18.28125" style="0" customWidth="1"/>
    <col min="4" max="4" width="17.140625" style="0" customWidth="1"/>
    <col min="5" max="5" width="17.28125" style="0" customWidth="1"/>
    <col min="6" max="6" width="19.7109375" style="0" customWidth="1"/>
    <col min="7" max="7" width="17.421875" style="0" customWidth="1"/>
    <col min="8" max="8" width="17.28125" style="0" customWidth="1"/>
    <col min="9" max="9" width="15.140625" style="0" customWidth="1"/>
    <col min="10" max="10" width="16.8515625" style="0" customWidth="1"/>
    <col min="11" max="11" width="17.7109375" style="0" customWidth="1"/>
    <col min="12" max="13" width="15.140625" style="0" customWidth="1"/>
    <col min="14" max="14" width="16.57421875" style="0" customWidth="1"/>
    <col min="15" max="15" width="16.140625" style="0" customWidth="1"/>
    <col min="16" max="19" width="15.140625" style="0" customWidth="1"/>
    <col min="20" max="20" width="17.28125" style="0" customWidth="1"/>
    <col min="21" max="21" width="16.421875" style="0" customWidth="1"/>
    <col min="22" max="24" width="15.140625" style="0" customWidth="1"/>
    <col min="25" max="25" width="35.8515625" style="0" customWidth="1"/>
    <col min="26" max="26" width="37.28125" style="0" customWidth="1"/>
    <col min="27" max="27" width="8.28125" style="0" customWidth="1"/>
  </cols>
  <sheetData>
    <row r="1" spans="1:27" ht="28.5" customHeight="1">
      <c r="A1" s="199" t="str">
        <f>+Candidates!A1</f>
        <v>November 2, 2004 General Election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1:27" ht="30" customHeight="1">
      <c r="A2" s="199" t="str">
        <f>+Candidates!A2</f>
        <v>Official Totals as certified by the Election Canvass Board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</row>
    <row r="3" spans="1:27" ht="30" customHeight="1">
      <c r="A3" s="202" t="str">
        <f>+Candidates!A3</f>
        <v>Provided by Gilbert Powers, County Clerk and Election Authority for Johnson County, Missouri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</row>
    <row r="4" spans="1:27" ht="30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spans="2:25" ht="19.5" customHeight="1">
      <c r="B5" s="29"/>
      <c r="C5" s="57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8" t="s">
        <v>7</v>
      </c>
      <c r="I5" s="58" t="s">
        <v>8</v>
      </c>
      <c r="J5" s="58" t="s">
        <v>9</v>
      </c>
      <c r="K5" s="58" t="s">
        <v>10</v>
      </c>
      <c r="L5" s="58" t="s">
        <v>11</v>
      </c>
      <c r="M5" s="58" t="s">
        <v>28</v>
      </c>
      <c r="N5" s="58" t="s">
        <v>12</v>
      </c>
      <c r="O5" s="58" t="s">
        <v>13</v>
      </c>
      <c r="P5" s="58" t="s">
        <v>14</v>
      </c>
      <c r="Q5" s="58" t="s">
        <v>15</v>
      </c>
      <c r="R5" s="58" t="s">
        <v>16</v>
      </c>
      <c r="S5" s="58" t="s">
        <v>17</v>
      </c>
      <c r="T5" s="58" t="s">
        <v>18</v>
      </c>
      <c r="U5" s="58" t="s">
        <v>19</v>
      </c>
      <c r="V5" s="58" t="s">
        <v>20</v>
      </c>
      <c r="W5" s="58" t="s">
        <v>21</v>
      </c>
      <c r="X5" s="85" t="s">
        <v>122</v>
      </c>
      <c r="Y5" s="41"/>
    </row>
    <row r="6" spans="1:26" ht="25.5" customHeight="1">
      <c r="A6" s="205" t="s">
        <v>29</v>
      </c>
      <c r="B6" s="206"/>
      <c r="C6" s="97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3" t="str">
        <f>A6</f>
        <v>Statutory Measures</v>
      </c>
      <c r="Z6" s="74"/>
    </row>
    <row r="7" spans="1:28" ht="25.5" customHeight="1">
      <c r="A7" s="207" t="s">
        <v>109</v>
      </c>
      <c r="B7" s="208"/>
      <c r="C7" s="98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75"/>
      <c r="Y7" s="49" t="str">
        <f>A7</f>
        <v>Constitutional Amendment #3</v>
      </c>
      <c r="Z7" s="37"/>
      <c r="AA7" s="30"/>
      <c r="AB7" s="28"/>
    </row>
    <row r="8" spans="1:28" ht="25.5" customHeight="1">
      <c r="A8" s="209" t="s">
        <v>110</v>
      </c>
      <c r="B8" s="210"/>
      <c r="C8" s="99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49" t="str">
        <f>A8</f>
        <v>Motor vehicle fuel tax used only for roads and bridges</v>
      </c>
      <c r="Z8" s="34"/>
      <c r="AA8" s="31"/>
      <c r="AB8" s="28"/>
    </row>
    <row r="9" spans="1:28" ht="25.5" customHeight="1">
      <c r="A9" s="38"/>
      <c r="B9" s="102" t="s">
        <v>30</v>
      </c>
      <c r="C9" s="100">
        <v>621</v>
      </c>
      <c r="D9" s="85">
        <v>434</v>
      </c>
      <c r="E9" s="85">
        <v>436</v>
      </c>
      <c r="F9" s="85">
        <v>660</v>
      </c>
      <c r="G9" s="85">
        <v>590</v>
      </c>
      <c r="H9" s="85">
        <v>534</v>
      </c>
      <c r="I9" s="85">
        <v>223</v>
      </c>
      <c r="J9" s="85">
        <v>569</v>
      </c>
      <c r="K9" s="85">
        <v>1317</v>
      </c>
      <c r="L9" s="85">
        <v>199</v>
      </c>
      <c r="M9" s="85">
        <v>236</v>
      </c>
      <c r="N9" s="85">
        <v>616</v>
      </c>
      <c r="O9" s="85">
        <v>1642</v>
      </c>
      <c r="P9" s="85">
        <v>660</v>
      </c>
      <c r="Q9" s="85">
        <v>428</v>
      </c>
      <c r="R9" s="85">
        <v>1436</v>
      </c>
      <c r="S9" s="85">
        <v>986</v>
      </c>
      <c r="T9" s="85">
        <v>1388</v>
      </c>
      <c r="U9" s="85">
        <v>1102</v>
      </c>
      <c r="V9" s="85">
        <v>1128</v>
      </c>
      <c r="W9" s="148">
        <v>1265</v>
      </c>
      <c r="X9" s="94">
        <f>SUM(C9:W9)</f>
        <v>16470</v>
      </c>
      <c r="Y9" s="50" t="str">
        <f>B9</f>
        <v>Yes</v>
      </c>
      <c r="Z9" s="51"/>
      <c r="AA9" s="31"/>
      <c r="AB9" s="28"/>
    </row>
    <row r="10" spans="1:28" ht="25.5" customHeight="1">
      <c r="A10" s="35"/>
      <c r="B10" s="95" t="s">
        <v>31</v>
      </c>
      <c r="C10" s="101">
        <v>91</v>
      </c>
      <c r="D10" s="86">
        <v>85</v>
      </c>
      <c r="E10" s="86">
        <v>76</v>
      </c>
      <c r="F10" s="86">
        <v>96</v>
      </c>
      <c r="G10" s="86">
        <v>126</v>
      </c>
      <c r="H10" s="86">
        <v>85</v>
      </c>
      <c r="I10" s="86">
        <v>34</v>
      </c>
      <c r="J10" s="86">
        <v>84</v>
      </c>
      <c r="K10" s="86">
        <v>220</v>
      </c>
      <c r="L10" s="86">
        <v>33</v>
      </c>
      <c r="M10" s="86">
        <v>45</v>
      </c>
      <c r="N10" s="86">
        <v>99</v>
      </c>
      <c r="O10" s="86">
        <v>252</v>
      </c>
      <c r="P10" s="86">
        <v>100</v>
      </c>
      <c r="Q10" s="86">
        <v>82</v>
      </c>
      <c r="R10" s="86">
        <v>209</v>
      </c>
      <c r="S10" s="86">
        <v>186</v>
      </c>
      <c r="T10" s="86">
        <v>253</v>
      </c>
      <c r="U10" s="86">
        <v>215</v>
      </c>
      <c r="V10" s="86">
        <v>247</v>
      </c>
      <c r="W10" s="148">
        <f>+'Absentee Breakout'!J117</f>
        <v>198</v>
      </c>
      <c r="X10" s="94">
        <f>SUM(C10:W10)</f>
        <v>2816</v>
      </c>
      <c r="Y10" s="50" t="str">
        <f>B10</f>
        <v>No</v>
      </c>
      <c r="Z10" s="52"/>
      <c r="AA10" s="31"/>
      <c r="AB10" s="28"/>
    </row>
    <row r="11" spans="1:28" ht="25.5" customHeight="1">
      <c r="A11" s="39"/>
      <c r="B11" s="10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3"/>
      <c r="Z11" s="52"/>
      <c r="AA11" s="28"/>
      <c r="AB11" s="28"/>
    </row>
    <row r="12" spans="1:28" ht="25.5" customHeight="1">
      <c r="A12" s="203" t="s">
        <v>111</v>
      </c>
      <c r="B12" s="204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211" t="str">
        <f>A12</f>
        <v>Judicial Ballot</v>
      </c>
      <c r="Z12" s="204"/>
      <c r="AA12" s="28"/>
      <c r="AB12" s="28"/>
    </row>
    <row r="13" spans="1:28" ht="25.5" customHeight="1">
      <c r="A13" s="212" t="s">
        <v>112</v>
      </c>
      <c r="B13" s="219"/>
      <c r="C13" s="100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220" t="str">
        <f>A13</f>
        <v>Missouri Supeme Court Judge</v>
      </c>
      <c r="Z13" s="216"/>
      <c r="AA13" s="28"/>
      <c r="AB13" s="28"/>
    </row>
    <row r="14" spans="1:28" ht="25.5" customHeight="1">
      <c r="A14" s="209" t="s">
        <v>113</v>
      </c>
      <c r="B14" s="210"/>
      <c r="C14" s="100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221" t="str">
        <f>A14</f>
        <v>Retain Judge Richard B. Teitelman</v>
      </c>
      <c r="Z14" s="222"/>
      <c r="AA14" s="28"/>
      <c r="AB14" s="28"/>
    </row>
    <row r="15" spans="1:28" ht="25.5" customHeight="1">
      <c r="A15" s="40"/>
      <c r="B15" s="102" t="s">
        <v>30</v>
      </c>
      <c r="C15" s="100">
        <v>409</v>
      </c>
      <c r="D15" s="85">
        <v>313</v>
      </c>
      <c r="E15" s="85">
        <v>281</v>
      </c>
      <c r="F15" s="85">
        <v>454</v>
      </c>
      <c r="G15" s="85">
        <v>424</v>
      </c>
      <c r="H15" s="85">
        <v>383</v>
      </c>
      <c r="I15" s="85">
        <v>148</v>
      </c>
      <c r="J15" s="85">
        <v>391</v>
      </c>
      <c r="K15" s="85">
        <v>1026</v>
      </c>
      <c r="L15" s="85">
        <v>146</v>
      </c>
      <c r="M15" s="85">
        <v>154</v>
      </c>
      <c r="N15" s="85">
        <v>417</v>
      </c>
      <c r="O15" s="85">
        <v>1064</v>
      </c>
      <c r="P15" s="85">
        <v>450</v>
      </c>
      <c r="Q15" s="85">
        <v>281</v>
      </c>
      <c r="R15" s="85">
        <v>1073</v>
      </c>
      <c r="S15" s="85">
        <v>748</v>
      </c>
      <c r="T15" s="85">
        <v>1029</v>
      </c>
      <c r="U15" s="85">
        <v>886</v>
      </c>
      <c r="V15" s="85">
        <v>896</v>
      </c>
      <c r="W15" s="148">
        <v>868</v>
      </c>
      <c r="X15" s="94">
        <f>SUM(C15:W15)</f>
        <v>11841</v>
      </c>
      <c r="Y15" s="50" t="str">
        <f>B15</f>
        <v>Yes</v>
      </c>
      <c r="Z15" s="54"/>
      <c r="AA15" s="30"/>
      <c r="AB15" s="28"/>
    </row>
    <row r="16" spans="1:28" ht="25.5" customHeight="1">
      <c r="A16" s="35"/>
      <c r="B16" s="95" t="s">
        <v>31</v>
      </c>
      <c r="C16" s="85">
        <v>252</v>
      </c>
      <c r="D16" s="85">
        <v>167</v>
      </c>
      <c r="E16" s="85">
        <v>188</v>
      </c>
      <c r="F16" s="85">
        <v>249</v>
      </c>
      <c r="G16" s="85">
        <v>247</v>
      </c>
      <c r="H16" s="85">
        <v>205</v>
      </c>
      <c r="I16" s="85">
        <v>83</v>
      </c>
      <c r="J16" s="85">
        <v>236</v>
      </c>
      <c r="K16" s="85">
        <v>395</v>
      </c>
      <c r="L16" s="85">
        <v>82</v>
      </c>
      <c r="M16" s="85">
        <v>111</v>
      </c>
      <c r="N16" s="85">
        <v>232</v>
      </c>
      <c r="O16" s="85">
        <v>684</v>
      </c>
      <c r="P16" s="85">
        <v>243</v>
      </c>
      <c r="Q16" s="85">
        <v>202</v>
      </c>
      <c r="R16" s="85">
        <v>444</v>
      </c>
      <c r="S16" s="85">
        <v>332</v>
      </c>
      <c r="T16" s="85">
        <v>464</v>
      </c>
      <c r="U16" s="85">
        <v>332</v>
      </c>
      <c r="V16" s="85">
        <v>341</v>
      </c>
      <c r="W16" s="148">
        <f>+'Absentee Breakout'!J124</f>
        <v>396</v>
      </c>
      <c r="X16" s="94">
        <f>SUM(C16:W16)</f>
        <v>5885</v>
      </c>
      <c r="Y16" s="50" t="str">
        <f>B16</f>
        <v>No</v>
      </c>
      <c r="Z16" s="52"/>
      <c r="AA16" s="31"/>
      <c r="AB16" s="28"/>
    </row>
    <row r="17" spans="1:28" ht="25.5" customHeight="1">
      <c r="A17" s="38"/>
      <c r="B17" s="45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120"/>
      <c r="V17" s="59"/>
      <c r="W17" s="59"/>
      <c r="Y17" s="50"/>
      <c r="Z17" s="51"/>
      <c r="AA17" s="31"/>
      <c r="AB17" s="28"/>
    </row>
    <row r="18" spans="1:28" ht="25.5" customHeight="1">
      <c r="A18" s="212" t="s">
        <v>114</v>
      </c>
      <c r="B18" s="213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120"/>
      <c r="V18" s="59"/>
      <c r="W18" s="59"/>
      <c r="Y18" s="215" t="str">
        <f>A18</f>
        <v>Missouri Court of Appeals Judges, Western District</v>
      </c>
      <c r="Z18" s="216"/>
      <c r="AA18" s="31"/>
      <c r="AB18" s="28"/>
    </row>
    <row r="19" spans="1:28" ht="25.5" customHeight="1">
      <c r="A19" s="209" t="s">
        <v>115</v>
      </c>
      <c r="B19" s="214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120"/>
      <c r="V19" s="59"/>
      <c r="W19" s="59"/>
      <c r="Y19" s="217" t="str">
        <f>A19</f>
        <v>Retain Judge Patricia Breckenridge</v>
      </c>
      <c r="Z19" s="218"/>
      <c r="AA19" s="31"/>
      <c r="AB19" s="28"/>
    </row>
    <row r="20" spans="1:28" ht="25.5" customHeight="1">
      <c r="A20" s="38"/>
      <c r="B20" s="45" t="s">
        <v>30</v>
      </c>
      <c r="C20" s="85">
        <v>448</v>
      </c>
      <c r="D20" s="85">
        <v>336</v>
      </c>
      <c r="E20" s="85">
        <v>312</v>
      </c>
      <c r="F20" s="85">
        <v>495</v>
      </c>
      <c r="G20" s="85">
        <v>486</v>
      </c>
      <c r="H20" s="85">
        <v>420</v>
      </c>
      <c r="I20" s="85">
        <v>166</v>
      </c>
      <c r="J20" s="85">
        <v>439</v>
      </c>
      <c r="K20" s="85">
        <v>1101</v>
      </c>
      <c r="L20" s="85">
        <v>160</v>
      </c>
      <c r="M20" s="85">
        <v>174</v>
      </c>
      <c r="N20" s="85">
        <v>466</v>
      </c>
      <c r="O20" s="85">
        <v>1148</v>
      </c>
      <c r="P20" s="85">
        <v>501</v>
      </c>
      <c r="Q20" s="85">
        <v>336</v>
      </c>
      <c r="R20" s="85">
        <v>1201</v>
      </c>
      <c r="S20" s="85">
        <v>803</v>
      </c>
      <c r="T20" s="85">
        <v>1163</v>
      </c>
      <c r="U20" s="85">
        <v>969</v>
      </c>
      <c r="V20" s="85">
        <v>990</v>
      </c>
      <c r="W20" s="148">
        <f>+'Absentee Breakout'!J129</f>
        <v>930</v>
      </c>
      <c r="X20" s="94">
        <f>SUM(C20:W20)</f>
        <v>13044</v>
      </c>
      <c r="Y20" s="50" t="str">
        <f>B20</f>
        <v>Yes</v>
      </c>
      <c r="Z20" s="51"/>
      <c r="AA20" s="31"/>
      <c r="AB20" s="28"/>
    </row>
    <row r="21" spans="1:28" ht="25.5" customHeight="1">
      <c r="A21" s="38"/>
      <c r="B21" s="45" t="s">
        <v>31</v>
      </c>
      <c r="C21" s="85">
        <v>201</v>
      </c>
      <c r="D21" s="85">
        <v>139</v>
      </c>
      <c r="E21" s="85">
        <v>153</v>
      </c>
      <c r="F21" s="85">
        <v>198</v>
      </c>
      <c r="G21" s="85">
        <v>182</v>
      </c>
      <c r="H21" s="85">
        <v>161</v>
      </c>
      <c r="I21" s="85">
        <v>61</v>
      </c>
      <c r="J21" s="85">
        <v>186</v>
      </c>
      <c r="K21" s="85">
        <v>311</v>
      </c>
      <c r="L21" s="85">
        <v>67</v>
      </c>
      <c r="M21" s="85">
        <v>84</v>
      </c>
      <c r="N21" s="85">
        <v>177</v>
      </c>
      <c r="O21" s="85">
        <v>576</v>
      </c>
      <c r="P21" s="85">
        <v>184</v>
      </c>
      <c r="Q21" s="85">
        <v>140</v>
      </c>
      <c r="R21" s="85">
        <v>297</v>
      </c>
      <c r="S21" s="85">
        <v>261</v>
      </c>
      <c r="T21" s="85">
        <v>308</v>
      </c>
      <c r="U21" s="85">
        <v>240</v>
      </c>
      <c r="V21" s="85">
        <v>227</v>
      </c>
      <c r="W21" s="148">
        <f>+'Absentee Breakout'!J130</f>
        <v>314</v>
      </c>
      <c r="X21" s="94">
        <f>SUM(C21:W21)</f>
        <v>4467</v>
      </c>
      <c r="Y21" s="50" t="str">
        <f>B21</f>
        <v>No</v>
      </c>
      <c r="Z21" s="52"/>
      <c r="AA21" s="31"/>
      <c r="AB21" s="28"/>
    </row>
    <row r="22" spans="1:28" ht="26.25" customHeight="1">
      <c r="A22" s="38"/>
      <c r="B22" s="21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85"/>
      <c r="Y22" s="22"/>
      <c r="Z22" s="34"/>
      <c r="AA22" s="31"/>
      <c r="AB22" s="28"/>
    </row>
    <row r="23" spans="1:28" ht="25.5" customHeight="1">
      <c r="A23" s="121" t="s">
        <v>116</v>
      </c>
      <c r="B23" s="5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22" t="str">
        <f>A23</f>
        <v>Retain Judge Paul Michael Spinden</v>
      </c>
      <c r="Z23" s="51"/>
      <c r="AA23" s="31"/>
      <c r="AB23" s="28"/>
    </row>
    <row r="24" spans="1:28" ht="25.5" customHeight="1">
      <c r="A24" s="35"/>
      <c r="B24" s="95" t="s">
        <v>30</v>
      </c>
      <c r="C24" s="86">
        <v>439</v>
      </c>
      <c r="D24" s="86">
        <v>338</v>
      </c>
      <c r="E24" s="86">
        <v>306</v>
      </c>
      <c r="F24" s="86">
        <v>495</v>
      </c>
      <c r="G24" s="86">
        <v>470</v>
      </c>
      <c r="H24" s="86">
        <v>403</v>
      </c>
      <c r="I24" s="86">
        <v>165</v>
      </c>
      <c r="J24" s="86">
        <v>432</v>
      </c>
      <c r="K24" s="86">
        <v>1073</v>
      </c>
      <c r="L24" s="86">
        <v>161</v>
      </c>
      <c r="M24" s="86">
        <v>172</v>
      </c>
      <c r="N24" s="86">
        <v>450</v>
      </c>
      <c r="O24" s="86">
        <v>1148</v>
      </c>
      <c r="P24" s="86">
        <v>494</v>
      </c>
      <c r="Q24" s="86">
        <v>332</v>
      </c>
      <c r="R24" s="86">
        <v>1170</v>
      </c>
      <c r="S24" s="86">
        <v>782</v>
      </c>
      <c r="T24" s="86">
        <v>1135</v>
      </c>
      <c r="U24" s="86">
        <v>957</v>
      </c>
      <c r="V24" s="86">
        <v>953</v>
      </c>
      <c r="W24" s="86">
        <f>+'Absentee Breakout'!J134</f>
        <v>905</v>
      </c>
      <c r="X24" s="94">
        <f>SUM(C24:W24)</f>
        <v>12780</v>
      </c>
      <c r="Y24" s="50" t="str">
        <f>B24</f>
        <v>Yes</v>
      </c>
      <c r="Z24" s="52"/>
      <c r="AA24" s="31"/>
      <c r="AB24" s="28"/>
    </row>
    <row r="25" spans="1:28" ht="25.5" customHeight="1">
      <c r="A25" s="36"/>
      <c r="B25" s="96" t="s">
        <v>31</v>
      </c>
      <c r="C25" s="85">
        <v>205</v>
      </c>
      <c r="D25" s="85">
        <v>133</v>
      </c>
      <c r="E25" s="85">
        <v>157</v>
      </c>
      <c r="F25" s="85">
        <v>196</v>
      </c>
      <c r="G25" s="85">
        <v>197</v>
      </c>
      <c r="H25" s="85">
        <v>176</v>
      </c>
      <c r="I25" s="85">
        <v>61</v>
      </c>
      <c r="J25" s="85">
        <v>191</v>
      </c>
      <c r="K25" s="85">
        <v>330</v>
      </c>
      <c r="L25" s="85">
        <v>66</v>
      </c>
      <c r="M25" s="85">
        <v>88</v>
      </c>
      <c r="N25" s="85">
        <v>190</v>
      </c>
      <c r="O25" s="85">
        <v>569</v>
      </c>
      <c r="P25" s="85">
        <v>189</v>
      </c>
      <c r="Q25" s="85">
        <v>145</v>
      </c>
      <c r="R25" s="85">
        <v>322</v>
      </c>
      <c r="S25" s="85">
        <v>279</v>
      </c>
      <c r="T25" s="85">
        <v>338</v>
      </c>
      <c r="U25" s="85">
        <v>248</v>
      </c>
      <c r="V25" s="85">
        <v>260</v>
      </c>
      <c r="W25" s="86">
        <f>+'Absentee Breakout'!J135</f>
        <v>326</v>
      </c>
      <c r="X25" s="94">
        <f>SUM(C25:W25)</f>
        <v>4666</v>
      </c>
      <c r="Y25" s="55" t="str">
        <f>B25</f>
        <v>No</v>
      </c>
      <c r="Z25" s="56"/>
      <c r="AA25" s="31"/>
      <c r="AB25" s="28"/>
    </row>
    <row r="26" spans="1:28" ht="16.5" customHeight="1">
      <c r="A26" s="23"/>
      <c r="B26" s="45"/>
      <c r="C26" s="93"/>
      <c r="D26" s="93"/>
      <c r="E26" s="24"/>
      <c r="F26" s="24"/>
      <c r="G26" s="93"/>
      <c r="H26" s="93"/>
      <c r="I26" s="24"/>
      <c r="J26" s="93"/>
      <c r="K26" s="24"/>
      <c r="L26" s="24"/>
      <c r="M26" s="24"/>
      <c r="N26" s="24"/>
      <c r="O26" s="93"/>
      <c r="P26" s="24"/>
      <c r="Q26" s="93"/>
      <c r="R26" s="24"/>
      <c r="S26" s="24"/>
      <c r="T26" s="24"/>
      <c r="U26" s="24"/>
      <c r="V26" s="24"/>
      <c r="W26" s="93"/>
      <c r="X26" s="123"/>
      <c r="Y26" s="50"/>
      <c r="Z26" s="53"/>
      <c r="AA26" s="31"/>
      <c r="AB26" s="28"/>
    </row>
    <row r="27" spans="1:28" ht="16.5" customHeight="1">
      <c r="A27" s="23"/>
      <c r="B27" s="45"/>
      <c r="C27" s="93"/>
      <c r="D27" s="93"/>
      <c r="E27" s="24"/>
      <c r="F27" s="24"/>
      <c r="G27" s="93"/>
      <c r="H27" s="93"/>
      <c r="I27" s="24"/>
      <c r="J27" s="93"/>
      <c r="K27" s="24"/>
      <c r="L27" s="24"/>
      <c r="M27" s="24"/>
      <c r="N27" s="24"/>
      <c r="O27" s="93"/>
      <c r="P27" s="24"/>
      <c r="Q27" s="93"/>
      <c r="R27" s="24"/>
      <c r="S27" s="24"/>
      <c r="T27" s="24"/>
      <c r="U27" s="24"/>
      <c r="V27" s="24"/>
      <c r="W27" s="93"/>
      <c r="X27" s="129"/>
      <c r="Y27" s="50"/>
      <c r="Z27" s="53"/>
      <c r="AA27" s="31"/>
      <c r="AB27" s="28"/>
    </row>
    <row r="28" ht="15" customHeight="1"/>
    <row r="29" ht="15" customHeight="1"/>
    <row r="30" spans="3:4" ht="21.75" customHeight="1">
      <c r="C30" s="128" t="s">
        <v>18</v>
      </c>
      <c r="D30" s="84" t="s">
        <v>22</v>
      </c>
    </row>
    <row r="31" spans="1:8" ht="24" customHeight="1">
      <c r="A31" s="223" t="s">
        <v>117</v>
      </c>
      <c r="B31" s="191"/>
      <c r="C31" s="125"/>
      <c r="D31" s="125"/>
      <c r="E31" s="191" t="str">
        <f>+A31</f>
        <v>Southeast Sewer District</v>
      </c>
      <c r="F31" s="191"/>
      <c r="G31" s="191"/>
      <c r="H31" s="225"/>
    </row>
    <row r="32" spans="1:8" ht="21" customHeight="1">
      <c r="A32" s="192" t="s">
        <v>118</v>
      </c>
      <c r="B32" s="193"/>
      <c r="C32" s="28"/>
      <c r="D32" s="28"/>
      <c r="E32" s="193" t="str">
        <f>+A32</f>
        <v>Issue revenue bonds to construct/equip a sewer system</v>
      </c>
      <c r="F32" s="193"/>
      <c r="G32" s="193"/>
      <c r="H32" s="224"/>
    </row>
    <row r="33" spans="1:8" ht="22.5" customHeight="1">
      <c r="A33" s="32"/>
      <c r="B33" s="46" t="s">
        <v>30</v>
      </c>
      <c r="C33" s="86">
        <v>194</v>
      </c>
      <c r="D33" s="187">
        <f>SUM(C33:C33)</f>
        <v>194</v>
      </c>
      <c r="E33" s="48" t="str">
        <f>+B33</f>
        <v>Yes</v>
      </c>
      <c r="F33" s="28"/>
      <c r="G33" s="28"/>
      <c r="H33" s="126"/>
    </row>
    <row r="34" spans="1:8" ht="23.25" customHeight="1">
      <c r="A34" s="33"/>
      <c r="B34" s="47" t="s">
        <v>31</v>
      </c>
      <c r="C34" s="85">
        <v>112</v>
      </c>
      <c r="D34" s="187">
        <f>SUM(C34:C34)</f>
        <v>112</v>
      </c>
      <c r="E34" s="127" t="str">
        <f>+B34</f>
        <v>No</v>
      </c>
      <c r="F34" s="26"/>
      <c r="G34" s="26"/>
      <c r="H34" s="27"/>
    </row>
    <row r="35" ht="16.5" customHeight="1"/>
  </sheetData>
  <mergeCells count="20">
    <mergeCell ref="A31:B31"/>
    <mergeCell ref="A32:B32"/>
    <mergeCell ref="E32:H32"/>
    <mergeCell ref="E31:H31"/>
    <mergeCell ref="A14:B14"/>
    <mergeCell ref="A13:B13"/>
    <mergeCell ref="Y13:Z13"/>
    <mergeCell ref="Y14:Z14"/>
    <mergeCell ref="A18:B18"/>
    <mergeCell ref="A19:B19"/>
    <mergeCell ref="Y18:Z18"/>
    <mergeCell ref="Y19:Z19"/>
    <mergeCell ref="A2:AA2"/>
    <mergeCell ref="A1:AA1"/>
    <mergeCell ref="A3:AA3"/>
    <mergeCell ref="A12:B12"/>
    <mergeCell ref="A6:B6"/>
    <mergeCell ref="A7:B7"/>
    <mergeCell ref="A8:B8"/>
    <mergeCell ref="Y12:Z12"/>
  </mergeCells>
  <printOptions/>
  <pageMargins left="0.5" right="0.5" top="0.5" bottom="0.5" header="0.5" footer="0.5"/>
  <pageSetup fitToHeight="1" fitToWidth="1" horizontalDpi="600" verticalDpi="600" orientation="landscape" paperSize="17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B110">
      <selection activeCell="I118" sqref="I118"/>
    </sheetView>
  </sheetViews>
  <sheetFormatPr defaultColWidth="9.140625" defaultRowHeight="12.75"/>
  <cols>
    <col min="2" max="2" width="37.8515625" style="0" customWidth="1"/>
    <col min="3" max="3" width="1.57421875" style="0" customWidth="1"/>
    <col min="4" max="4" width="10.28125" style="142" customWidth="1"/>
    <col min="5" max="6" width="9.57421875" style="142" customWidth="1"/>
    <col min="7" max="7" width="10.00390625" style="142" customWidth="1"/>
    <col min="8" max="8" width="11.7109375" style="142" customWidth="1"/>
    <col min="9" max="9" width="9.57421875" style="142" customWidth="1"/>
    <col min="10" max="10" width="11.421875" style="145" customWidth="1"/>
  </cols>
  <sheetData>
    <row r="1" spans="1:10" ht="23.25">
      <c r="A1" s="228" t="s">
        <v>123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5">
      <c r="A2" s="229" t="s">
        <v>124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5" customHeight="1">
      <c r="A3" s="231" t="s">
        <v>133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2.75">
      <c r="A4" s="149"/>
      <c r="B4" s="149"/>
      <c r="C4" s="149"/>
      <c r="D4" s="149"/>
      <c r="E4" s="149"/>
      <c r="F4" s="149"/>
      <c r="G4" s="149"/>
      <c r="H4" s="149"/>
      <c r="I4" s="149"/>
      <c r="J4" s="149"/>
    </row>
    <row r="5" spans="1:11" ht="66" customHeight="1" thickBot="1">
      <c r="A5" s="150"/>
      <c r="B5" s="150"/>
      <c r="C5" s="151"/>
      <c r="D5" s="152" t="s">
        <v>126</v>
      </c>
      <c r="E5" s="153" t="s">
        <v>127</v>
      </c>
      <c r="F5" s="153" t="s">
        <v>130</v>
      </c>
      <c r="G5" s="153" t="s">
        <v>131</v>
      </c>
      <c r="H5" s="153" t="s">
        <v>128</v>
      </c>
      <c r="I5" s="153" t="s">
        <v>134</v>
      </c>
      <c r="J5" s="153" t="s">
        <v>135</v>
      </c>
      <c r="K5" s="153" t="s">
        <v>136</v>
      </c>
    </row>
    <row r="6" spans="1:11" ht="12.75">
      <c r="A6" s="132" t="s">
        <v>53</v>
      </c>
      <c r="B6" s="133"/>
      <c r="C6" s="154"/>
      <c r="D6" s="155"/>
      <c r="E6" s="156"/>
      <c r="F6" s="156"/>
      <c r="G6" s="156"/>
      <c r="H6" s="156"/>
      <c r="I6" s="156"/>
      <c r="J6" s="157"/>
      <c r="K6" s="157"/>
    </row>
    <row r="7" spans="1:11" ht="12.75">
      <c r="A7" s="134"/>
      <c r="B7" s="135" t="s">
        <v>55</v>
      </c>
      <c r="C7" s="158"/>
      <c r="D7" s="159">
        <v>0</v>
      </c>
      <c r="E7" s="159">
        <v>1</v>
      </c>
      <c r="F7" s="159">
        <v>2</v>
      </c>
      <c r="G7" s="159">
        <v>8</v>
      </c>
      <c r="H7" s="159">
        <v>672</v>
      </c>
      <c r="I7" s="159">
        <v>1</v>
      </c>
      <c r="J7" s="160">
        <f>SUM(D7:H7)</f>
        <v>683</v>
      </c>
      <c r="K7" s="160">
        <f>+J7+I7</f>
        <v>684</v>
      </c>
    </row>
    <row r="8" spans="1:11" ht="12.75">
      <c r="A8" s="134"/>
      <c r="B8" s="135" t="s">
        <v>56</v>
      </c>
      <c r="C8" s="158"/>
      <c r="D8" s="159">
        <v>7</v>
      </c>
      <c r="E8" s="159">
        <v>1</v>
      </c>
      <c r="F8" s="159">
        <v>2</v>
      </c>
      <c r="G8" s="159">
        <v>51</v>
      </c>
      <c r="H8" s="159">
        <v>916</v>
      </c>
      <c r="I8" s="159">
        <v>2</v>
      </c>
      <c r="J8" s="160">
        <f>SUM(D8:H8)</f>
        <v>977</v>
      </c>
      <c r="K8" s="160">
        <f>+J8+I8</f>
        <v>979</v>
      </c>
    </row>
    <row r="9" spans="1:11" ht="12.75">
      <c r="A9" s="134"/>
      <c r="B9" s="135" t="s">
        <v>57</v>
      </c>
      <c r="C9" s="158"/>
      <c r="D9" s="159">
        <v>0</v>
      </c>
      <c r="E9" s="159">
        <v>0</v>
      </c>
      <c r="F9" s="159">
        <v>0</v>
      </c>
      <c r="G9" s="159">
        <v>0</v>
      </c>
      <c r="H9" s="159">
        <v>3</v>
      </c>
      <c r="I9" s="159">
        <v>0</v>
      </c>
      <c r="J9" s="160">
        <f>SUM(D9:H9)</f>
        <v>3</v>
      </c>
      <c r="K9" s="160">
        <f>+J9+I9</f>
        <v>3</v>
      </c>
    </row>
    <row r="10" spans="1:11" ht="12.75">
      <c r="A10" s="134"/>
      <c r="B10" s="135" t="s">
        <v>58</v>
      </c>
      <c r="C10" s="158"/>
      <c r="D10" s="159">
        <v>0</v>
      </c>
      <c r="E10" s="159">
        <v>0</v>
      </c>
      <c r="F10" s="159">
        <v>0</v>
      </c>
      <c r="G10" s="159">
        <v>0</v>
      </c>
      <c r="H10" s="159">
        <v>2</v>
      </c>
      <c r="I10" s="159">
        <v>0</v>
      </c>
      <c r="J10" s="160">
        <f>SUM(D10:H10)</f>
        <v>2</v>
      </c>
      <c r="K10" s="160">
        <f>+J10+I10</f>
        <v>2</v>
      </c>
    </row>
    <row r="11" spans="1:11" ht="12.75">
      <c r="A11" s="134"/>
      <c r="B11" s="135" t="s">
        <v>125</v>
      </c>
      <c r="C11" s="158"/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60">
        <f>SUM(D11:H11)</f>
        <v>0</v>
      </c>
      <c r="K11" s="160">
        <f>+J11+I11</f>
        <v>0</v>
      </c>
    </row>
    <row r="12" spans="1:11" ht="12.75">
      <c r="A12" s="134"/>
      <c r="B12" s="135"/>
      <c r="C12" s="158"/>
      <c r="D12" s="159"/>
      <c r="E12" s="159"/>
      <c r="F12" s="159"/>
      <c r="G12" s="159"/>
      <c r="H12" s="159"/>
      <c r="I12" s="159"/>
      <c r="J12" s="160"/>
      <c r="K12" s="160"/>
    </row>
    <row r="13" spans="1:11" ht="12.75">
      <c r="A13" s="136" t="s">
        <v>52</v>
      </c>
      <c r="B13" s="137"/>
      <c r="C13" s="154"/>
      <c r="D13" s="161"/>
      <c r="E13" s="161"/>
      <c r="F13" s="161"/>
      <c r="G13" s="161"/>
      <c r="H13" s="161"/>
      <c r="I13" s="161"/>
      <c r="J13" s="162"/>
      <c r="K13" s="162"/>
    </row>
    <row r="14" spans="1:11" ht="12.75">
      <c r="A14" s="138" t="s">
        <v>23</v>
      </c>
      <c r="B14" s="139" t="s">
        <v>54</v>
      </c>
      <c r="C14" s="158"/>
      <c r="D14" s="159">
        <v>1</v>
      </c>
      <c r="E14" s="163"/>
      <c r="F14" s="163"/>
      <c r="G14" s="159">
        <v>7</v>
      </c>
      <c r="H14" s="159">
        <v>578</v>
      </c>
      <c r="I14" s="159">
        <v>1</v>
      </c>
      <c r="J14" s="160">
        <f>SUM(D14:H14)</f>
        <v>586</v>
      </c>
      <c r="K14" s="160">
        <f>+J14+I14</f>
        <v>587</v>
      </c>
    </row>
    <row r="15" spans="1:11" ht="12.75">
      <c r="A15" s="138"/>
      <c r="B15" s="139" t="s">
        <v>59</v>
      </c>
      <c r="C15" s="158"/>
      <c r="D15" s="159">
        <v>6</v>
      </c>
      <c r="E15" s="163"/>
      <c r="F15" s="163"/>
      <c r="G15" s="159">
        <v>32</v>
      </c>
      <c r="H15" s="159">
        <v>992</v>
      </c>
      <c r="I15" s="159">
        <v>2</v>
      </c>
      <c r="J15" s="160">
        <f>SUM(D15:H15)</f>
        <v>1030</v>
      </c>
      <c r="K15" s="160">
        <f>+J15+I15</f>
        <v>1032</v>
      </c>
    </row>
    <row r="16" spans="1:11" ht="12.75">
      <c r="A16" s="138"/>
      <c r="B16" s="139" t="s">
        <v>60</v>
      </c>
      <c r="C16" s="158"/>
      <c r="D16" s="159">
        <v>0</v>
      </c>
      <c r="E16" s="163"/>
      <c r="F16" s="163"/>
      <c r="G16" s="159">
        <v>0</v>
      </c>
      <c r="H16" s="159">
        <v>5</v>
      </c>
      <c r="I16" s="159">
        <v>0</v>
      </c>
      <c r="J16" s="160">
        <f>SUM(D16:H16)</f>
        <v>5</v>
      </c>
      <c r="K16" s="160">
        <f>+J16+I16</f>
        <v>5</v>
      </c>
    </row>
    <row r="17" spans="1:11" ht="12.75">
      <c r="A17" s="138"/>
      <c r="B17" s="139" t="s">
        <v>61</v>
      </c>
      <c r="C17" s="158"/>
      <c r="D17" s="159">
        <v>0</v>
      </c>
      <c r="E17" s="163"/>
      <c r="F17" s="163"/>
      <c r="G17" s="159">
        <v>1</v>
      </c>
      <c r="H17" s="159">
        <v>4</v>
      </c>
      <c r="I17" s="159">
        <v>0</v>
      </c>
      <c r="J17" s="160">
        <f>SUM(D17:H17)</f>
        <v>5</v>
      </c>
      <c r="K17" s="160">
        <f>+J17+I17</f>
        <v>5</v>
      </c>
    </row>
    <row r="18" spans="1:11" ht="12.75">
      <c r="A18" s="138"/>
      <c r="B18" s="140"/>
      <c r="C18" s="158"/>
      <c r="D18" s="159"/>
      <c r="E18" s="159"/>
      <c r="F18" s="159"/>
      <c r="G18" s="159"/>
      <c r="H18" s="159"/>
      <c r="I18" s="159"/>
      <c r="J18" s="160"/>
      <c r="K18" s="160"/>
    </row>
    <row r="19" spans="1:11" ht="12.75">
      <c r="A19" s="136" t="s">
        <v>33</v>
      </c>
      <c r="B19" s="137"/>
      <c r="C19" s="154"/>
      <c r="D19" s="161"/>
      <c r="E19" s="161"/>
      <c r="F19" s="161"/>
      <c r="G19" s="161"/>
      <c r="H19" s="161"/>
      <c r="I19" s="161"/>
      <c r="J19" s="162"/>
      <c r="K19" s="162"/>
    </row>
    <row r="20" spans="1:11" ht="12.75">
      <c r="A20" s="138"/>
      <c r="B20" s="139" t="s">
        <v>62</v>
      </c>
      <c r="C20" s="158"/>
      <c r="D20" s="159">
        <v>1</v>
      </c>
      <c r="E20" s="163"/>
      <c r="F20" s="163"/>
      <c r="G20" s="163"/>
      <c r="H20" s="159">
        <v>708</v>
      </c>
      <c r="I20" s="159">
        <v>2</v>
      </c>
      <c r="J20" s="160">
        <f>SUM(D20:H20)</f>
        <v>709</v>
      </c>
      <c r="K20" s="160">
        <f>+J20+I20</f>
        <v>711</v>
      </c>
    </row>
    <row r="21" spans="1:11" ht="12.75">
      <c r="A21" s="138"/>
      <c r="B21" s="139" t="s">
        <v>63</v>
      </c>
      <c r="C21" s="158"/>
      <c r="D21" s="159">
        <v>6</v>
      </c>
      <c r="E21" s="163"/>
      <c r="F21" s="163"/>
      <c r="G21" s="163"/>
      <c r="H21" s="159">
        <v>854</v>
      </c>
      <c r="I21" s="159">
        <v>1</v>
      </c>
      <c r="J21" s="160">
        <f>SUM(D21:H21)</f>
        <v>860</v>
      </c>
      <c r="K21" s="160">
        <f>+J21+I21</f>
        <v>861</v>
      </c>
    </row>
    <row r="22" spans="1:11" ht="12.75">
      <c r="A22" s="138"/>
      <c r="B22" s="139" t="s">
        <v>64</v>
      </c>
      <c r="C22" s="158"/>
      <c r="D22" s="159">
        <v>0</v>
      </c>
      <c r="E22" s="163"/>
      <c r="F22" s="163"/>
      <c r="G22" s="163"/>
      <c r="H22" s="159">
        <v>15</v>
      </c>
      <c r="I22" s="159">
        <v>0</v>
      </c>
      <c r="J22" s="160">
        <f>SUM(D22:H22)</f>
        <v>15</v>
      </c>
      <c r="K22" s="160">
        <f>+J22+I22</f>
        <v>15</v>
      </c>
    </row>
    <row r="23" spans="1:11" ht="12.75">
      <c r="A23" s="138"/>
      <c r="B23" s="139" t="s">
        <v>65</v>
      </c>
      <c r="C23" s="158"/>
      <c r="D23" s="159">
        <v>0</v>
      </c>
      <c r="E23" s="163"/>
      <c r="F23" s="163"/>
      <c r="G23" s="163"/>
      <c r="H23" s="159">
        <v>5</v>
      </c>
      <c r="I23" s="159">
        <v>0</v>
      </c>
      <c r="J23" s="160">
        <f>SUM(D23:H23)</f>
        <v>5</v>
      </c>
      <c r="K23" s="160">
        <f>+J23+I23</f>
        <v>5</v>
      </c>
    </row>
    <row r="24" spans="1:11" ht="12.75">
      <c r="A24" s="138"/>
      <c r="B24" s="140"/>
      <c r="C24" s="158"/>
      <c r="D24" s="159"/>
      <c r="E24" s="159"/>
      <c r="F24" s="159"/>
      <c r="G24" s="159"/>
      <c r="H24" s="159"/>
      <c r="I24" s="159"/>
      <c r="J24" s="160"/>
      <c r="K24" s="160"/>
    </row>
    <row r="25" spans="1:11" ht="12.75">
      <c r="A25" s="136" t="s">
        <v>34</v>
      </c>
      <c r="B25" s="137"/>
      <c r="C25" s="154"/>
      <c r="D25" s="161"/>
      <c r="E25" s="161"/>
      <c r="F25" s="161"/>
      <c r="G25" s="161"/>
      <c r="H25" s="161"/>
      <c r="I25" s="161"/>
      <c r="J25" s="162"/>
      <c r="K25" s="162"/>
    </row>
    <row r="26" spans="1:11" ht="12.75">
      <c r="A26" s="138"/>
      <c r="B26" s="139" t="s">
        <v>66</v>
      </c>
      <c r="C26" s="158"/>
      <c r="D26" s="159">
        <v>0</v>
      </c>
      <c r="E26" s="163"/>
      <c r="F26" s="163"/>
      <c r="G26" s="163"/>
      <c r="H26" s="159">
        <v>724</v>
      </c>
      <c r="I26" s="159">
        <v>1</v>
      </c>
      <c r="J26" s="160">
        <f>SUM(D26:H26)</f>
        <v>724</v>
      </c>
      <c r="K26" s="160">
        <f>+J26+I26</f>
        <v>725</v>
      </c>
    </row>
    <row r="27" spans="1:11" ht="12.75">
      <c r="A27" s="138"/>
      <c r="B27" s="139" t="s">
        <v>67</v>
      </c>
      <c r="C27" s="158"/>
      <c r="D27" s="159">
        <v>6</v>
      </c>
      <c r="E27" s="163"/>
      <c r="F27" s="163"/>
      <c r="G27" s="163"/>
      <c r="H27" s="159">
        <v>798</v>
      </c>
      <c r="I27" s="159">
        <v>2</v>
      </c>
      <c r="J27" s="160">
        <f>SUM(D27:H27)</f>
        <v>804</v>
      </c>
      <c r="K27" s="160">
        <f>+J27+I27</f>
        <v>806</v>
      </c>
    </row>
    <row r="28" spans="1:11" ht="12.75">
      <c r="A28" s="138"/>
      <c r="B28" s="139" t="s">
        <v>68</v>
      </c>
      <c r="C28" s="158"/>
      <c r="D28" s="159">
        <v>1</v>
      </c>
      <c r="E28" s="163"/>
      <c r="F28" s="163"/>
      <c r="G28" s="163"/>
      <c r="H28" s="159">
        <v>19</v>
      </c>
      <c r="I28" s="159">
        <v>0</v>
      </c>
      <c r="J28" s="160">
        <f>SUM(D28:H28)</f>
        <v>20</v>
      </c>
      <c r="K28" s="160">
        <f>+J28+I28</f>
        <v>20</v>
      </c>
    </row>
    <row r="29" spans="1:11" ht="12.75">
      <c r="A29" s="138"/>
      <c r="B29" s="139" t="s">
        <v>69</v>
      </c>
      <c r="C29" s="158"/>
      <c r="D29" s="159">
        <v>0</v>
      </c>
      <c r="E29" s="163"/>
      <c r="F29" s="163"/>
      <c r="G29" s="163"/>
      <c r="H29" s="159">
        <v>10</v>
      </c>
      <c r="I29" s="159">
        <v>0</v>
      </c>
      <c r="J29" s="160">
        <f>SUM(D29:H29)</f>
        <v>10</v>
      </c>
      <c r="K29" s="160">
        <f>+J29+I29</f>
        <v>10</v>
      </c>
    </row>
    <row r="30" spans="1:11" ht="12.75">
      <c r="A30" s="138"/>
      <c r="B30" s="141"/>
      <c r="C30" s="158"/>
      <c r="D30" s="159"/>
      <c r="E30" s="159"/>
      <c r="F30" s="159"/>
      <c r="G30" s="159"/>
      <c r="H30" s="159"/>
      <c r="I30" s="159"/>
      <c r="J30" s="160"/>
      <c r="K30" s="160"/>
    </row>
    <row r="31" spans="1:11" ht="12.75">
      <c r="A31" s="136" t="s">
        <v>35</v>
      </c>
      <c r="B31" s="137"/>
      <c r="C31" s="154"/>
      <c r="D31" s="161"/>
      <c r="E31" s="161"/>
      <c r="F31" s="161"/>
      <c r="G31" s="161"/>
      <c r="H31" s="161"/>
      <c r="I31" s="161"/>
      <c r="J31" s="164"/>
      <c r="K31" s="164"/>
    </row>
    <row r="32" spans="1:11" ht="12.75">
      <c r="A32" s="138"/>
      <c r="B32" s="141" t="s">
        <v>73</v>
      </c>
      <c r="C32" s="158"/>
      <c r="D32" s="159">
        <v>0</v>
      </c>
      <c r="E32" s="163"/>
      <c r="F32" s="163"/>
      <c r="G32" s="163"/>
      <c r="H32" s="159">
        <v>739</v>
      </c>
      <c r="I32" s="159">
        <v>1</v>
      </c>
      <c r="J32" s="160">
        <f>SUM(D32:H32)</f>
        <v>739</v>
      </c>
      <c r="K32" s="160">
        <f>+J32+I32</f>
        <v>740</v>
      </c>
    </row>
    <row r="33" spans="1:11" ht="12.75">
      <c r="A33" s="138"/>
      <c r="B33" s="141" t="s">
        <v>70</v>
      </c>
      <c r="C33" s="158"/>
      <c r="D33" s="159">
        <v>7</v>
      </c>
      <c r="E33" s="163"/>
      <c r="F33" s="163"/>
      <c r="G33" s="163"/>
      <c r="H33" s="159">
        <v>795</v>
      </c>
      <c r="I33" s="159">
        <v>1</v>
      </c>
      <c r="J33" s="160">
        <f>SUM(D33:H33)</f>
        <v>802</v>
      </c>
      <c r="K33" s="160">
        <f>+J33+I33</f>
        <v>803</v>
      </c>
    </row>
    <row r="34" spans="1:11" ht="12.75">
      <c r="A34" s="138"/>
      <c r="B34" s="141" t="s">
        <v>71</v>
      </c>
      <c r="C34" s="158"/>
      <c r="D34" s="159">
        <v>0</v>
      </c>
      <c r="E34" s="163"/>
      <c r="F34" s="163"/>
      <c r="G34" s="163"/>
      <c r="H34" s="159">
        <v>19</v>
      </c>
      <c r="I34" s="159">
        <v>1</v>
      </c>
      <c r="J34" s="160">
        <f>SUM(D34:H34)</f>
        <v>19</v>
      </c>
      <c r="K34" s="160">
        <f>+J34+I34</f>
        <v>20</v>
      </c>
    </row>
    <row r="35" spans="1:11" ht="12.75">
      <c r="A35" s="138"/>
      <c r="B35" s="141" t="s">
        <v>72</v>
      </c>
      <c r="C35" s="158"/>
      <c r="D35" s="159">
        <v>0</v>
      </c>
      <c r="E35" s="163"/>
      <c r="F35" s="163"/>
      <c r="G35" s="163"/>
      <c r="H35" s="159">
        <v>10</v>
      </c>
      <c r="I35" s="159">
        <v>0</v>
      </c>
      <c r="J35" s="160">
        <f>SUM(D35:H35)</f>
        <v>10</v>
      </c>
      <c r="K35" s="160">
        <f>+J35+I35</f>
        <v>10</v>
      </c>
    </row>
    <row r="36" spans="1:11" ht="12.75">
      <c r="A36" s="138"/>
      <c r="B36" s="141"/>
      <c r="C36" s="158"/>
      <c r="D36" s="159"/>
      <c r="E36" s="159"/>
      <c r="F36" s="159"/>
      <c r="G36" s="159"/>
      <c r="H36" s="159"/>
      <c r="I36" s="159"/>
      <c r="J36" s="160"/>
      <c r="K36" s="160"/>
    </row>
    <row r="37" spans="1:11" ht="12.75">
      <c r="A37" s="136" t="s">
        <v>36</v>
      </c>
      <c r="B37" s="137"/>
      <c r="C37" s="154"/>
      <c r="D37" s="161"/>
      <c r="E37" s="161"/>
      <c r="F37" s="161"/>
      <c r="G37" s="161"/>
      <c r="H37" s="161"/>
      <c r="I37" s="161"/>
      <c r="J37" s="162"/>
      <c r="K37" s="162"/>
    </row>
    <row r="38" spans="1:11" ht="12.75">
      <c r="A38" s="138"/>
      <c r="B38" s="141" t="s">
        <v>74</v>
      </c>
      <c r="C38" s="158"/>
      <c r="D38" s="159">
        <v>0</v>
      </c>
      <c r="E38" s="163"/>
      <c r="F38" s="163"/>
      <c r="G38" s="163"/>
      <c r="H38" s="159">
        <v>655</v>
      </c>
      <c r="I38" s="159">
        <v>1</v>
      </c>
      <c r="J38" s="160">
        <f>SUM(D38:H38)</f>
        <v>655</v>
      </c>
      <c r="K38" s="160">
        <f>+J38+I38</f>
        <v>656</v>
      </c>
    </row>
    <row r="39" spans="1:11" ht="12.75">
      <c r="A39" s="138"/>
      <c r="B39" s="141" t="s">
        <v>75</v>
      </c>
      <c r="C39" s="158"/>
      <c r="D39" s="159">
        <v>7</v>
      </c>
      <c r="E39" s="163"/>
      <c r="F39" s="163"/>
      <c r="G39" s="163"/>
      <c r="H39" s="159">
        <v>846</v>
      </c>
      <c r="I39" s="159">
        <v>2</v>
      </c>
      <c r="J39" s="160">
        <f>SUM(D39:H39)</f>
        <v>853</v>
      </c>
      <c r="K39" s="160">
        <f>+J39+I39</f>
        <v>855</v>
      </c>
    </row>
    <row r="40" spans="1:11" ht="12.75">
      <c r="A40" s="138"/>
      <c r="B40" s="141" t="s">
        <v>77</v>
      </c>
      <c r="C40" s="158"/>
      <c r="D40" s="159">
        <v>0</v>
      </c>
      <c r="E40" s="163"/>
      <c r="F40" s="163"/>
      <c r="G40" s="163"/>
      <c r="H40" s="159">
        <v>20</v>
      </c>
      <c r="I40" s="159">
        <v>0</v>
      </c>
      <c r="J40" s="160">
        <f>SUM(D40:H40)</f>
        <v>20</v>
      </c>
      <c r="K40" s="160">
        <f>+J40+I40</f>
        <v>20</v>
      </c>
    </row>
    <row r="41" spans="1:11" ht="12.75">
      <c r="A41" s="138"/>
      <c r="B41" s="141" t="s">
        <v>76</v>
      </c>
      <c r="C41" s="158"/>
      <c r="D41" s="159">
        <v>0</v>
      </c>
      <c r="E41" s="163"/>
      <c r="F41" s="163"/>
      <c r="G41" s="163"/>
      <c r="H41" s="159">
        <v>9</v>
      </c>
      <c r="I41" s="159">
        <v>0</v>
      </c>
      <c r="J41" s="160">
        <f>SUM(D41:H41)</f>
        <v>9</v>
      </c>
      <c r="K41" s="160">
        <f>+J41+I41</f>
        <v>9</v>
      </c>
    </row>
    <row r="42" spans="1:11" ht="12.75">
      <c r="A42" s="138"/>
      <c r="B42" s="141"/>
      <c r="C42" s="158"/>
      <c r="D42" s="159"/>
      <c r="E42" s="159"/>
      <c r="F42" s="159"/>
      <c r="G42" s="159"/>
      <c r="H42" s="159"/>
      <c r="I42" s="159"/>
      <c r="J42" s="160"/>
      <c r="K42" s="160"/>
    </row>
    <row r="43" spans="1:11" ht="12.75">
      <c r="A43" s="235" t="s">
        <v>37</v>
      </c>
      <c r="B43" s="236"/>
      <c r="C43" s="154"/>
      <c r="D43" s="161"/>
      <c r="E43" s="161"/>
      <c r="F43" s="161"/>
      <c r="G43" s="161"/>
      <c r="H43" s="161"/>
      <c r="I43" s="161"/>
      <c r="J43" s="162"/>
      <c r="K43" s="162"/>
    </row>
    <row r="44" spans="1:11" ht="12.75">
      <c r="A44" s="138"/>
      <c r="B44" s="141" t="s">
        <v>78</v>
      </c>
      <c r="C44" s="158"/>
      <c r="D44" s="159">
        <v>1</v>
      </c>
      <c r="E44" s="163"/>
      <c r="F44" s="163"/>
      <c r="G44" s="163"/>
      <c r="H44" s="159">
        <v>806</v>
      </c>
      <c r="I44" s="159">
        <v>1</v>
      </c>
      <c r="J44" s="160">
        <f>SUM(D44:H44)</f>
        <v>807</v>
      </c>
      <c r="K44" s="160">
        <f>+J44+I44</f>
        <v>808</v>
      </c>
    </row>
    <row r="45" spans="1:11" ht="12.75">
      <c r="A45" s="138"/>
      <c r="B45" s="141" t="s">
        <v>79</v>
      </c>
      <c r="C45" s="158"/>
      <c r="D45" s="159">
        <v>6</v>
      </c>
      <c r="E45" s="163"/>
      <c r="F45" s="163"/>
      <c r="G45" s="163"/>
      <c r="H45" s="159">
        <v>711</v>
      </c>
      <c r="I45" s="159">
        <v>2</v>
      </c>
      <c r="J45" s="160">
        <f>SUM(D45:H45)</f>
        <v>717</v>
      </c>
      <c r="K45" s="160">
        <f>+J45+I45</f>
        <v>719</v>
      </c>
    </row>
    <row r="46" spans="1:11" ht="12.75">
      <c r="A46" s="138"/>
      <c r="B46" s="141" t="s">
        <v>80</v>
      </c>
      <c r="C46" s="158"/>
      <c r="D46" s="159">
        <v>0</v>
      </c>
      <c r="E46" s="163"/>
      <c r="F46" s="163"/>
      <c r="G46" s="163"/>
      <c r="H46" s="159">
        <v>21</v>
      </c>
      <c r="I46" s="159">
        <v>0</v>
      </c>
      <c r="J46" s="160">
        <f>SUM(D46:H46)</f>
        <v>21</v>
      </c>
      <c r="K46" s="160">
        <f>+J46+I46</f>
        <v>21</v>
      </c>
    </row>
    <row r="47" spans="1:11" ht="12.75">
      <c r="A47" s="138"/>
      <c r="B47" s="141" t="s">
        <v>81</v>
      </c>
      <c r="C47" s="158"/>
      <c r="D47" s="159">
        <v>0</v>
      </c>
      <c r="E47" s="163"/>
      <c r="F47" s="163"/>
      <c r="G47" s="163"/>
      <c r="H47" s="159">
        <v>14</v>
      </c>
      <c r="I47" s="159">
        <v>0</v>
      </c>
      <c r="J47" s="160">
        <f>SUM(D47:H47)</f>
        <v>14</v>
      </c>
      <c r="K47" s="160">
        <f>+J47+I47</f>
        <v>14</v>
      </c>
    </row>
    <row r="48" spans="1:11" ht="12.75">
      <c r="A48" s="138"/>
      <c r="B48" s="141"/>
      <c r="C48" s="158"/>
      <c r="D48" s="159"/>
      <c r="E48" s="159"/>
      <c r="F48" s="159"/>
      <c r="G48" s="159"/>
      <c r="H48" s="159"/>
      <c r="I48" s="159"/>
      <c r="J48" s="160"/>
      <c r="K48" s="160"/>
    </row>
    <row r="49" spans="1:11" ht="12.75">
      <c r="A49" s="235" t="s">
        <v>50</v>
      </c>
      <c r="B49" s="236"/>
      <c r="C49" s="154"/>
      <c r="D49" s="161"/>
      <c r="E49" s="161"/>
      <c r="F49" s="161"/>
      <c r="G49" s="161"/>
      <c r="H49" s="161"/>
      <c r="I49" s="161"/>
      <c r="J49" s="162"/>
      <c r="K49" s="162"/>
    </row>
    <row r="50" spans="1:11" ht="12.75">
      <c r="A50" s="138"/>
      <c r="B50" s="141" t="s">
        <v>82</v>
      </c>
      <c r="C50" s="158"/>
      <c r="D50" s="159">
        <v>3</v>
      </c>
      <c r="E50" s="163"/>
      <c r="F50" s="163"/>
      <c r="G50" s="159">
        <v>20</v>
      </c>
      <c r="H50" s="159">
        <v>1096</v>
      </c>
      <c r="I50" s="194">
        <v>3</v>
      </c>
      <c r="J50" s="160">
        <f>SUM(D50:H50)</f>
        <v>1119</v>
      </c>
      <c r="K50" s="160">
        <f>+J50+I50</f>
        <v>1122</v>
      </c>
    </row>
    <row r="51" spans="1:11" ht="12.75">
      <c r="A51" s="138"/>
      <c r="B51" s="141" t="s">
        <v>83</v>
      </c>
      <c r="C51" s="158"/>
      <c r="D51" s="159">
        <v>4</v>
      </c>
      <c r="E51" s="163"/>
      <c r="F51" s="163"/>
      <c r="G51" s="159">
        <v>20</v>
      </c>
      <c r="H51" s="159">
        <v>460</v>
      </c>
      <c r="I51" s="194">
        <v>0</v>
      </c>
      <c r="J51" s="160">
        <f>SUM(D51:H51)</f>
        <v>484</v>
      </c>
      <c r="K51" s="160">
        <f>+J51+I51</f>
        <v>484</v>
      </c>
    </row>
    <row r="52" spans="1:11" ht="12.75">
      <c r="A52" s="138"/>
      <c r="B52" s="141" t="s">
        <v>84</v>
      </c>
      <c r="C52" s="158"/>
      <c r="D52" s="159">
        <v>0</v>
      </c>
      <c r="E52" s="163"/>
      <c r="F52" s="163"/>
      <c r="G52" s="159">
        <v>0</v>
      </c>
      <c r="H52" s="159">
        <v>11</v>
      </c>
      <c r="I52" s="194">
        <v>0</v>
      </c>
      <c r="J52" s="160">
        <f>SUM(D52:H52)</f>
        <v>11</v>
      </c>
      <c r="K52" s="160">
        <f>+J52+I52</f>
        <v>11</v>
      </c>
    </row>
    <row r="53" spans="1:11" ht="12.75">
      <c r="A53" s="138"/>
      <c r="B53" s="141" t="s">
        <v>85</v>
      </c>
      <c r="C53" s="158"/>
      <c r="D53" s="159">
        <v>0</v>
      </c>
      <c r="E53" s="163"/>
      <c r="F53" s="163"/>
      <c r="G53" s="159">
        <v>0</v>
      </c>
      <c r="H53" s="159">
        <v>5</v>
      </c>
      <c r="I53" s="194">
        <v>0</v>
      </c>
      <c r="J53" s="160">
        <f>SUM(D53:H53)</f>
        <v>5</v>
      </c>
      <c r="K53" s="160">
        <f>+J53+I53</f>
        <v>5</v>
      </c>
    </row>
    <row r="54" spans="1:11" ht="12.75">
      <c r="A54" s="138"/>
      <c r="B54" s="141"/>
      <c r="C54" s="158"/>
      <c r="D54" s="159"/>
      <c r="E54" s="159"/>
      <c r="F54" s="159"/>
      <c r="G54" s="159"/>
      <c r="H54" s="159"/>
      <c r="I54" s="159"/>
      <c r="J54" s="160"/>
      <c r="K54" s="160"/>
    </row>
    <row r="55" spans="1:11" ht="12.75">
      <c r="A55" s="235" t="s">
        <v>51</v>
      </c>
      <c r="B55" s="236"/>
      <c r="C55" s="154"/>
      <c r="D55" s="161"/>
      <c r="E55" s="161"/>
      <c r="F55" s="161"/>
      <c r="G55" s="161"/>
      <c r="H55" s="161"/>
      <c r="I55" s="161"/>
      <c r="J55" s="162"/>
      <c r="K55" s="162"/>
    </row>
    <row r="56" spans="1:11" ht="12.75">
      <c r="A56" s="138"/>
      <c r="B56" s="141" t="s">
        <v>87</v>
      </c>
      <c r="C56" s="158"/>
      <c r="D56" s="163"/>
      <c r="E56" s="163"/>
      <c r="F56" s="163"/>
      <c r="G56" s="163"/>
      <c r="H56" s="159">
        <v>615</v>
      </c>
      <c r="I56" s="163"/>
      <c r="J56" s="160">
        <f>SUM(D56:H56)</f>
        <v>615</v>
      </c>
      <c r="K56" s="160">
        <f>+J56+I56</f>
        <v>615</v>
      </c>
    </row>
    <row r="57" spans="1:11" ht="12.75">
      <c r="A57" s="138"/>
      <c r="B57" s="141" t="s">
        <v>88</v>
      </c>
      <c r="C57" s="158"/>
      <c r="D57" s="163"/>
      <c r="E57" s="163"/>
      <c r="F57" s="163"/>
      <c r="G57" s="163"/>
      <c r="H57" s="159">
        <v>907</v>
      </c>
      <c r="I57" s="163"/>
      <c r="J57" s="160">
        <f>SUM(D57:H57)</f>
        <v>907</v>
      </c>
      <c r="K57" s="160">
        <f>+J57+I57</f>
        <v>907</v>
      </c>
    </row>
    <row r="58" spans="1:11" ht="12.75">
      <c r="A58" s="138"/>
      <c r="B58" s="141" t="s">
        <v>89</v>
      </c>
      <c r="C58" s="158"/>
      <c r="D58" s="163"/>
      <c r="E58" s="163"/>
      <c r="F58" s="163"/>
      <c r="G58" s="163"/>
      <c r="H58" s="159">
        <v>19</v>
      </c>
      <c r="I58" s="163"/>
      <c r="J58" s="160">
        <f>SUM(D58:H58)</f>
        <v>19</v>
      </c>
      <c r="K58" s="160">
        <f>+J58+I58</f>
        <v>19</v>
      </c>
    </row>
    <row r="59" spans="1:11" ht="12.75">
      <c r="A59" s="138"/>
      <c r="B59" s="141"/>
      <c r="C59" s="158"/>
      <c r="D59" s="159"/>
      <c r="E59" s="159"/>
      <c r="F59" s="159"/>
      <c r="G59" s="159"/>
      <c r="H59" s="159"/>
      <c r="I59" s="159"/>
      <c r="J59" s="160"/>
      <c r="K59" s="160"/>
    </row>
    <row r="60" spans="1:11" ht="12.75">
      <c r="A60" s="132" t="s">
        <v>27</v>
      </c>
      <c r="B60" s="133"/>
      <c r="C60" s="154"/>
      <c r="D60" s="161"/>
      <c r="E60" s="161"/>
      <c r="F60" s="161"/>
      <c r="G60" s="161"/>
      <c r="H60" s="161"/>
      <c r="I60" s="161"/>
      <c r="J60" s="162"/>
      <c r="K60" s="162"/>
    </row>
    <row r="61" spans="1:11" ht="12.75">
      <c r="A61" s="138"/>
      <c r="B61" s="141" t="s">
        <v>120</v>
      </c>
      <c r="C61" s="158"/>
      <c r="D61" s="163"/>
      <c r="E61" s="163"/>
      <c r="F61" s="163"/>
      <c r="G61" s="163"/>
      <c r="H61" s="159">
        <v>47</v>
      </c>
      <c r="I61" s="163"/>
      <c r="J61" s="160">
        <f>SUM(D61:H61)</f>
        <v>47</v>
      </c>
      <c r="K61" s="160">
        <f>+J61+I61</f>
        <v>47</v>
      </c>
    </row>
    <row r="62" spans="1:11" ht="12.75">
      <c r="A62" s="138"/>
      <c r="B62" s="141" t="s">
        <v>90</v>
      </c>
      <c r="C62" s="158"/>
      <c r="D62" s="163"/>
      <c r="E62" s="163"/>
      <c r="F62" s="163"/>
      <c r="G62" s="163"/>
      <c r="H62" s="159">
        <v>90</v>
      </c>
      <c r="I62" s="163"/>
      <c r="J62" s="160">
        <f>SUM(D62:H62)</f>
        <v>90</v>
      </c>
      <c r="K62" s="160">
        <f>+J62+I62</f>
        <v>90</v>
      </c>
    </row>
    <row r="63" spans="1:11" ht="12.75">
      <c r="A63" s="138"/>
      <c r="B63" s="140"/>
      <c r="C63" s="158"/>
      <c r="D63" s="159"/>
      <c r="E63" s="159"/>
      <c r="F63" s="159"/>
      <c r="G63" s="159"/>
      <c r="H63" s="159"/>
      <c r="I63" s="159"/>
      <c r="J63" s="160"/>
      <c r="K63" s="160"/>
    </row>
    <row r="64" spans="1:11" ht="12.75">
      <c r="A64" s="132" t="s">
        <v>25</v>
      </c>
      <c r="B64" s="133"/>
      <c r="C64" s="154"/>
      <c r="D64" s="161"/>
      <c r="E64" s="161"/>
      <c r="F64" s="161"/>
      <c r="G64" s="161"/>
      <c r="H64" s="161"/>
      <c r="I64" s="161"/>
      <c r="J64" s="162"/>
      <c r="K64" s="162"/>
    </row>
    <row r="65" spans="1:11" ht="12.75">
      <c r="A65" s="138"/>
      <c r="B65" s="139" t="s">
        <v>92</v>
      </c>
      <c r="C65" s="158"/>
      <c r="D65" s="163"/>
      <c r="E65" s="163"/>
      <c r="F65" s="163"/>
      <c r="G65" s="163"/>
      <c r="H65" s="159">
        <v>848</v>
      </c>
      <c r="I65" s="163"/>
      <c r="J65" s="160">
        <f>SUM(D65:H65)</f>
        <v>848</v>
      </c>
      <c r="K65" s="160">
        <f>+J65+I65</f>
        <v>848</v>
      </c>
    </row>
    <row r="66" spans="1:11" ht="12.75">
      <c r="A66" s="138"/>
      <c r="B66" s="139" t="s">
        <v>91</v>
      </c>
      <c r="C66" s="158"/>
      <c r="D66" s="163"/>
      <c r="E66" s="163"/>
      <c r="F66" s="163"/>
      <c r="G66" s="163"/>
      <c r="H66" s="159">
        <v>118</v>
      </c>
      <c r="I66" s="163"/>
      <c r="J66" s="160">
        <f>SUM(D66:H66)</f>
        <v>118</v>
      </c>
      <c r="K66" s="160">
        <f>+J66+I66</f>
        <v>118</v>
      </c>
    </row>
    <row r="67" spans="1:11" ht="12.75">
      <c r="A67" s="138"/>
      <c r="B67" s="140"/>
      <c r="C67" s="158"/>
      <c r="D67" s="159"/>
      <c r="E67" s="159"/>
      <c r="F67" s="159"/>
      <c r="G67" s="159"/>
      <c r="H67" s="159"/>
      <c r="I67" s="159"/>
      <c r="J67" s="160"/>
      <c r="K67" s="160"/>
    </row>
    <row r="68" spans="1:11" ht="12.75">
      <c r="A68" s="132" t="s">
        <v>26</v>
      </c>
      <c r="B68" s="133"/>
      <c r="C68" s="154"/>
      <c r="D68" s="161"/>
      <c r="E68" s="161"/>
      <c r="F68" s="161"/>
      <c r="G68" s="161"/>
      <c r="H68" s="161"/>
      <c r="I68" s="161"/>
      <c r="J68" s="162"/>
      <c r="K68" s="162"/>
    </row>
    <row r="69" spans="1:11" ht="12.75">
      <c r="A69" s="138"/>
      <c r="B69" s="139" t="s">
        <v>93</v>
      </c>
      <c r="C69" s="158"/>
      <c r="D69" s="163"/>
      <c r="E69" s="163"/>
      <c r="F69" s="163"/>
      <c r="G69" s="163"/>
      <c r="H69" s="159">
        <v>100</v>
      </c>
      <c r="I69" s="163"/>
      <c r="J69" s="160">
        <f>SUM(D69:H69)</f>
        <v>100</v>
      </c>
      <c r="K69" s="160">
        <f>+J69+I69</f>
        <v>100</v>
      </c>
    </row>
    <row r="70" spans="1:11" ht="12.75">
      <c r="A70" s="138"/>
      <c r="B70" s="139" t="s">
        <v>94</v>
      </c>
      <c r="C70" s="158"/>
      <c r="D70" s="163"/>
      <c r="E70" s="163"/>
      <c r="F70" s="163"/>
      <c r="G70" s="163"/>
      <c r="H70" s="159">
        <v>158</v>
      </c>
      <c r="I70" s="163"/>
      <c r="J70" s="160">
        <f>SUM(D70:H70)</f>
        <v>158</v>
      </c>
      <c r="K70" s="160">
        <f>+J70+I70</f>
        <v>158</v>
      </c>
    </row>
    <row r="71" spans="1:11" ht="12.75">
      <c r="A71" s="138"/>
      <c r="B71" s="140"/>
      <c r="C71" s="158"/>
      <c r="D71" s="159"/>
      <c r="E71" s="159"/>
      <c r="F71" s="159"/>
      <c r="G71" s="159"/>
      <c r="H71" s="159"/>
      <c r="I71" s="159"/>
      <c r="J71" s="160"/>
      <c r="K71" s="160"/>
    </row>
    <row r="72" spans="1:11" ht="12.75">
      <c r="A72" s="132" t="s">
        <v>38</v>
      </c>
      <c r="B72" s="133"/>
      <c r="C72" s="154"/>
      <c r="D72" s="161"/>
      <c r="E72" s="161"/>
      <c r="F72" s="161"/>
      <c r="G72" s="161"/>
      <c r="H72" s="161"/>
      <c r="I72" s="161"/>
      <c r="J72" s="162"/>
      <c r="K72" s="162"/>
    </row>
    <row r="73" spans="1:11" ht="12.75">
      <c r="A73" s="138"/>
      <c r="B73" s="139" t="s">
        <v>95</v>
      </c>
      <c r="C73" s="158"/>
      <c r="D73" s="163"/>
      <c r="E73" s="163"/>
      <c r="F73" s="163"/>
      <c r="G73" s="163"/>
      <c r="H73" s="159">
        <v>1120</v>
      </c>
      <c r="I73" s="163"/>
      <c r="J73" s="160">
        <f>SUM(D73:H73)</f>
        <v>1120</v>
      </c>
      <c r="K73" s="160">
        <f>+J73+I73</f>
        <v>1120</v>
      </c>
    </row>
    <row r="74" spans="1:11" ht="12.75">
      <c r="A74" s="138"/>
      <c r="B74" s="140"/>
      <c r="C74" s="158"/>
      <c r="D74" s="159"/>
      <c r="E74" s="159"/>
      <c r="F74" s="159"/>
      <c r="G74" s="159"/>
      <c r="H74" s="159"/>
      <c r="I74" s="159"/>
      <c r="J74" s="160"/>
      <c r="K74" s="160"/>
    </row>
    <row r="75" spans="1:11" ht="12.75">
      <c r="A75" s="132" t="s">
        <v>40</v>
      </c>
      <c r="B75" s="133"/>
      <c r="C75" s="154"/>
      <c r="D75" s="161"/>
      <c r="E75" s="161"/>
      <c r="F75" s="161"/>
      <c r="G75" s="161"/>
      <c r="H75" s="161"/>
      <c r="I75" s="161"/>
      <c r="J75" s="162"/>
      <c r="K75" s="162"/>
    </row>
    <row r="76" spans="1:11" ht="12.75">
      <c r="A76" s="138"/>
      <c r="B76" s="139" t="s">
        <v>96</v>
      </c>
      <c r="C76" s="158"/>
      <c r="D76" s="163"/>
      <c r="E76" s="163"/>
      <c r="F76" s="163"/>
      <c r="G76" s="163"/>
      <c r="H76" s="159">
        <v>400</v>
      </c>
      <c r="I76" s="163"/>
      <c r="J76" s="160">
        <f>SUM(D76:H76)</f>
        <v>400</v>
      </c>
      <c r="K76" s="160">
        <f>+J76+I76</f>
        <v>400</v>
      </c>
    </row>
    <row r="77" spans="1:11" ht="12.75">
      <c r="A77" s="138"/>
      <c r="B77" s="139" t="s">
        <v>97</v>
      </c>
      <c r="C77" s="158"/>
      <c r="D77" s="163"/>
      <c r="E77" s="163"/>
      <c r="F77" s="163"/>
      <c r="G77" s="163"/>
      <c r="H77" s="159">
        <v>584</v>
      </c>
      <c r="I77" s="163"/>
      <c r="J77" s="160">
        <f>SUM(D77:H77)</f>
        <v>584</v>
      </c>
      <c r="K77" s="160">
        <f>+J77+I77</f>
        <v>584</v>
      </c>
    </row>
    <row r="78" spans="1:11" ht="12.75">
      <c r="A78" s="138"/>
      <c r="B78" s="139"/>
      <c r="C78" s="158"/>
      <c r="D78" s="159"/>
      <c r="E78" s="159"/>
      <c r="F78" s="159"/>
      <c r="G78" s="159"/>
      <c r="H78" s="159"/>
      <c r="I78" s="159"/>
      <c r="J78" s="160"/>
      <c r="K78" s="160"/>
    </row>
    <row r="79" spans="1:11" ht="12.75">
      <c r="A79" s="132" t="s">
        <v>39</v>
      </c>
      <c r="B79" s="133"/>
      <c r="C79" s="154"/>
      <c r="D79" s="161"/>
      <c r="E79" s="161"/>
      <c r="F79" s="161"/>
      <c r="G79" s="161"/>
      <c r="H79" s="161"/>
      <c r="I79" s="161"/>
      <c r="J79" s="162"/>
      <c r="K79" s="162"/>
    </row>
    <row r="80" spans="1:11" ht="12.75">
      <c r="A80" s="138"/>
      <c r="B80" s="139" t="s">
        <v>98</v>
      </c>
      <c r="C80" s="158"/>
      <c r="D80" s="163"/>
      <c r="E80" s="163"/>
      <c r="F80" s="163"/>
      <c r="G80" s="163"/>
      <c r="H80" s="159">
        <v>287</v>
      </c>
      <c r="I80" s="163"/>
      <c r="J80" s="160">
        <f>SUM(D80:H80)</f>
        <v>287</v>
      </c>
      <c r="K80" s="160">
        <f>+J80+I80</f>
        <v>287</v>
      </c>
    </row>
    <row r="81" spans="1:11" ht="12.75">
      <c r="A81" s="138"/>
      <c r="B81" s="139" t="s">
        <v>99</v>
      </c>
      <c r="C81" s="158"/>
      <c r="D81" s="163"/>
      <c r="E81" s="163"/>
      <c r="F81" s="163"/>
      <c r="G81" s="163"/>
      <c r="H81" s="159">
        <v>253</v>
      </c>
      <c r="I81" s="163"/>
      <c r="J81" s="160">
        <f>SUM(D81:H81)</f>
        <v>253</v>
      </c>
      <c r="K81" s="160">
        <f>+J81+I81</f>
        <v>253</v>
      </c>
    </row>
    <row r="82" spans="1:11" ht="12.75">
      <c r="A82" s="138"/>
      <c r="B82" s="139"/>
      <c r="C82" s="158"/>
      <c r="D82" s="159"/>
      <c r="E82" s="159"/>
      <c r="F82" s="159"/>
      <c r="G82" s="159"/>
      <c r="H82" s="159"/>
      <c r="I82" s="159"/>
      <c r="J82" s="160"/>
      <c r="K82" s="160"/>
    </row>
    <row r="83" spans="1:11" ht="12.75">
      <c r="A83" s="132" t="s">
        <v>44</v>
      </c>
      <c r="B83" s="133"/>
      <c r="C83" s="154"/>
      <c r="D83" s="161"/>
      <c r="E83" s="161"/>
      <c r="F83" s="161"/>
      <c r="G83" s="161"/>
      <c r="H83" s="161"/>
      <c r="I83" s="161"/>
      <c r="J83" s="162"/>
      <c r="K83" s="162"/>
    </row>
    <row r="84" spans="1:11" ht="12.75">
      <c r="A84" s="138"/>
      <c r="B84" s="139" t="s">
        <v>100</v>
      </c>
      <c r="C84" s="158"/>
      <c r="D84" s="163"/>
      <c r="E84" s="163"/>
      <c r="F84" s="163"/>
      <c r="G84" s="163"/>
      <c r="H84" s="159">
        <v>797</v>
      </c>
      <c r="I84" s="163"/>
      <c r="J84" s="160">
        <f>SUM(D84:H84)</f>
        <v>797</v>
      </c>
      <c r="K84" s="160">
        <f>+J84+I84</f>
        <v>797</v>
      </c>
    </row>
    <row r="85" spans="1:11" ht="12.75">
      <c r="A85" s="138"/>
      <c r="B85" s="139" t="s">
        <v>101</v>
      </c>
      <c r="C85" s="158"/>
      <c r="D85" s="163"/>
      <c r="E85" s="163"/>
      <c r="F85" s="163"/>
      <c r="G85" s="163"/>
      <c r="H85" s="159">
        <v>722</v>
      </c>
      <c r="I85" s="163"/>
      <c r="J85" s="160">
        <f>SUM(D85:H85)</f>
        <v>722</v>
      </c>
      <c r="K85" s="160">
        <f>+J85+I85</f>
        <v>722</v>
      </c>
    </row>
    <row r="86" spans="1:11" ht="12.75">
      <c r="A86" s="138"/>
      <c r="B86" s="139"/>
      <c r="C86" s="158"/>
      <c r="D86" s="159"/>
      <c r="E86" s="159"/>
      <c r="F86" s="159"/>
      <c r="G86" s="159"/>
      <c r="H86" s="159"/>
      <c r="I86" s="159"/>
      <c r="J86" s="160"/>
      <c r="K86" s="160"/>
    </row>
    <row r="87" spans="1:10" ht="23.25">
      <c r="A87" s="228" t="s">
        <v>123</v>
      </c>
      <c r="B87" s="228"/>
      <c r="C87" s="228"/>
      <c r="D87" s="228"/>
      <c r="E87" s="228"/>
      <c r="F87" s="228"/>
      <c r="G87" s="228"/>
      <c r="H87" s="228"/>
      <c r="I87" s="228"/>
      <c r="J87" s="228"/>
    </row>
    <row r="88" spans="1:10" ht="15">
      <c r="A88" s="229" t="s">
        <v>124</v>
      </c>
      <c r="B88" s="229"/>
      <c r="C88" s="229"/>
      <c r="D88" s="229"/>
      <c r="E88" s="229"/>
      <c r="F88" s="229"/>
      <c r="G88" s="229"/>
      <c r="H88" s="229"/>
      <c r="I88" s="229"/>
      <c r="J88" s="229"/>
    </row>
    <row r="89" spans="1:10" ht="12.75">
      <c r="A89" s="230" t="s">
        <v>133</v>
      </c>
      <c r="B89" s="230"/>
      <c r="C89" s="230"/>
      <c r="D89" s="230"/>
      <c r="E89" s="230"/>
      <c r="F89" s="230"/>
      <c r="G89" s="230"/>
      <c r="H89" s="230"/>
      <c r="I89" s="230"/>
      <c r="J89" s="230"/>
    </row>
    <row r="90" spans="1:11" ht="64.5" customHeight="1" thickBot="1">
      <c r="A90" s="138"/>
      <c r="B90" s="139"/>
      <c r="C90" s="158"/>
      <c r="D90" s="185" t="s">
        <v>126</v>
      </c>
      <c r="E90" s="186" t="s">
        <v>127</v>
      </c>
      <c r="F90" s="186" t="s">
        <v>130</v>
      </c>
      <c r="G90" s="186" t="s">
        <v>131</v>
      </c>
      <c r="H90" s="186" t="s">
        <v>128</v>
      </c>
      <c r="I90" s="186" t="str">
        <f>+I5</f>
        <v>Provisional Ballots</v>
      </c>
      <c r="J90" s="186" t="str">
        <f>+J5</f>
        <v>Absentee Grand Totals prior to Provisional</v>
      </c>
      <c r="K90" s="186"/>
    </row>
    <row r="91" spans="1:11" ht="12.75">
      <c r="A91" s="132" t="s">
        <v>41</v>
      </c>
      <c r="B91" s="133"/>
      <c r="C91" s="154"/>
      <c r="D91" s="161"/>
      <c r="E91" s="161"/>
      <c r="F91" s="161"/>
      <c r="G91" s="161"/>
      <c r="H91" s="161"/>
      <c r="I91" s="161"/>
      <c r="J91" s="162"/>
      <c r="K91" s="162"/>
    </row>
    <row r="92" spans="1:11" ht="12.75">
      <c r="A92" s="138"/>
      <c r="B92" s="139" t="s">
        <v>102</v>
      </c>
      <c r="C92" s="158"/>
      <c r="D92" s="163"/>
      <c r="E92" s="163"/>
      <c r="F92" s="163"/>
      <c r="G92" s="163"/>
      <c r="H92" s="159">
        <v>597</v>
      </c>
      <c r="I92" s="163"/>
      <c r="J92" s="160">
        <f>SUM(D92:H92)</f>
        <v>597</v>
      </c>
      <c r="K92" s="160">
        <f>+J92+I92</f>
        <v>597</v>
      </c>
    </row>
    <row r="93" spans="1:11" ht="12.75">
      <c r="A93" s="138"/>
      <c r="B93" s="139" t="s">
        <v>103</v>
      </c>
      <c r="C93" s="158"/>
      <c r="D93" s="163"/>
      <c r="E93" s="163"/>
      <c r="F93" s="163"/>
      <c r="G93" s="163"/>
      <c r="H93" s="159">
        <v>959</v>
      </c>
      <c r="I93" s="163"/>
      <c r="J93" s="160">
        <f>SUM(D93:H93)</f>
        <v>959</v>
      </c>
      <c r="K93" s="160">
        <f>+J93+I93</f>
        <v>959</v>
      </c>
    </row>
    <row r="94" spans="1:11" ht="12.75">
      <c r="A94" s="138"/>
      <c r="B94" s="139"/>
      <c r="C94" s="158"/>
      <c r="D94" s="159"/>
      <c r="E94" s="159"/>
      <c r="F94" s="159"/>
      <c r="G94" s="159"/>
      <c r="H94" s="159"/>
      <c r="I94" s="159"/>
      <c r="J94" s="160"/>
      <c r="K94" s="160"/>
    </row>
    <row r="95" spans="1:11" ht="12.75">
      <c r="A95" s="132" t="s">
        <v>45</v>
      </c>
      <c r="B95" s="133"/>
      <c r="C95" s="154"/>
      <c r="D95" s="161"/>
      <c r="E95" s="161"/>
      <c r="F95" s="161"/>
      <c r="G95" s="161"/>
      <c r="H95" s="161"/>
      <c r="I95" s="161"/>
      <c r="J95" s="162"/>
      <c r="K95" s="162"/>
    </row>
    <row r="96" spans="1:11" ht="12.75">
      <c r="A96" s="138"/>
      <c r="B96" s="139" t="s">
        <v>46</v>
      </c>
      <c r="C96" s="158"/>
      <c r="D96" s="163"/>
      <c r="E96" s="163"/>
      <c r="F96" s="163"/>
      <c r="G96" s="163"/>
      <c r="H96" s="159">
        <v>1177</v>
      </c>
      <c r="I96" s="163"/>
      <c r="J96" s="160">
        <f>SUM(D96:H96)</f>
        <v>1177</v>
      </c>
      <c r="K96" s="160">
        <f>+J96+I96</f>
        <v>1177</v>
      </c>
    </row>
    <row r="97" spans="1:11" ht="12.75">
      <c r="A97" s="138"/>
      <c r="B97" s="139"/>
      <c r="C97" s="158"/>
      <c r="D97" s="159"/>
      <c r="E97" s="159"/>
      <c r="F97" s="159"/>
      <c r="G97" s="159"/>
      <c r="H97" s="159"/>
      <c r="I97" s="159"/>
      <c r="J97" s="160"/>
      <c r="K97" s="160"/>
    </row>
    <row r="98" spans="1:11" ht="12.75">
      <c r="A98" s="132" t="s">
        <v>47</v>
      </c>
      <c r="B98" s="133"/>
      <c r="C98" s="154"/>
      <c r="D98" s="161"/>
      <c r="E98" s="161"/>
      <c r="F98" s="161"/>
      <c r="G98" s="161"/>
      <c r="H98" s="161"/>
      <c r="I98" s="161"/>
      <c r="J98" s="162"/>
      <c r="K98" s="162"/>
    </row>
    <row r="99" spans="1:11" ht="12.75">
      <c r="A99" s="138"/>
      <c r="B99" s="139" t="s">
        <v>48</v>
      </c>
      <c r="C99" s="158"/>
      <c r="D99" s="163"/>
      <c r="E99" s="163"/>
      <c r="F99" s="163"/>
      <c r="G99" s="163"/>
      <c r="H99" s="159">
        <v>1170</v>
      </c>
      <c r="I99" s="163"/>
      <c r="J99" s="160">
        <f>SUM(D99:H99)</f>
        <v>1170</v>
      </c>
      <c r="K99" s="160">
        <f>+J99+I99</f>
        <v>1170</v>
      </c>
    </row>
    <row r="100" spans="1:11" ht="12.75">
      <c r="A100" s="138"/>
      <c r="B100" s="139"/>
      <c r="C100" s="158"/>
      <c r="D100" s="159"/>
      <c r="E100" s="159"/>
      <c r="F100" s="159"/>
      <c r="G100" s="159"/>
      <c r="H100" s="159"/>
      <c r="I100" s="159"/>
      <c r="J100" s="160">
        <f>SUM(D100:H100)</f>
        <v>0</v>
      </c>
      <c r="K100" s="160"/>
    </row>
    <row r="101" spans="1:11" ht="12.75">
      <c r="A101" s="132" t="s">
        <v>42</v>
      </c>
      <c r="B101" s="133"/>
      <c r="C101" s="154"/>
      <c r="D101" s="161"/>
      <c r="E101" s="161"/>
      <c r="F101" s="161"/>
      <c r="G101" s="161"/>
      <c r="H101" s="161"/>
      <c r="I101" s="161"/>
      <c r="J101" s="162"/>
      <c r="K101" s="162"/>
    </row>
    <row r="102" spans="1:11" ht="12.75">
      <c r="A102" s="138"/>
      <c r="B102" s="139" t="s">
        <v>104</v>
      </c>
      <c r="C102" s="158"/>
      <c r="D102" s="163"/>
      <c r="E102" s="163"/>
      <c r="F102" s="163"/>
      <c r="G102" s="163"/>
      <c r="H102" s="159">
        <v>609</v>
      </c>
      <c r="I102" s="163"/>
      <c r="J102" s="160">
        <f>SUM(D102:H102)</f>
        <v>609</v>
      </c>
      <c r="K102" s="160">
        <f>+J102+I102</f>
        <v>609</v>
      </c>
    </row>
    <row r="103" spans="1:11" ht="12.75">
      <c r="A103" s="138"/>
      <c r="B103" s="139" t="s">
        <v>105</v>
      </c>
      <c r="C103" s="158"/>
      <c r="D103" s="163"/>
      <c r="E103" s="163"/>
      <c r="F103" s="163"/>
      <c r="G103" s="163"/>
      <c r="H103" s="159">
        <v>926</v>
      </c>
      <c r="I103" s="163"/>
      <c r="J103" s="160">
        <f>SUM(D103:H103)</f>
        <v>926</v>
      </c>
      <c r="K103" s="160">
        <f>+J103+I103</f>
        <v>926</v>
      </c>
    </row>
    <row r="104" spans="1:11" ht="12.75">
      <c r="A104" s="138"/>
      <c r="B104" s="139"/>
      <c r="C104" s="158"/>
      <c r="D104" s="159"/>
      <c r="E104" s="159"/>
      <c r="F104" s="159"/>
      <c r="G104" s="159"/>
      <c r="H104" s="159"/>
      <c r="I104" s="159"/>
      <c r="J104" s="160"/>
      <c r="K104" s="160"/>
    </row>
    <row r="105" spans="1:11" ht="12.75">
      <c r="A105" s="132" t="s">
        <v>43</v>
      </c>
      <c r="B105" s="133"/>
      <c r="C105" s="154"/>
      <c r="D105" s="161"/>
      <c r="E105" s="161"/>
      <c r="F105" s="161"/>
      <c r="G105" s="161"/>
      <c r="H105" s="161"/>
      <c r="I105" s="161"/>
      <c r="J105" s="162"/>
      <c r="K105" s="162"/>
    </row>
    <row r="106" spans="1:11" ht="12.75">
      <c r="A106" s="138"/>
      <c r="B106" s="139" t="s">
        <v>106</v>
      </c>
      <c r="C106" s="158"/>
      <c r="D106" s="163"/>
      <c r="E106" s="163"/>
      <c r="F106" s="163"/>
      <c r="G106" s="163"/>
      <c r="H106" s="159">
        <v>704</v>
      </c>
      <c r="I106" s="163"/>
      <c r="J106" s="160">
        <f>SUM(D106:H106)</f>
        <v>704</v>
      </c>
      <c r="K106" s="160">
        <f>+J106+I106</f>
        <v>704</v>
      </c>
    </row>
    <row r="107" spans="1:11" ht="12.75">
      <c r="A107" s="138"/>
      <c r="B107" s="139" t="s">
        <v>107</v>
      </c>
      <c r="C107" s="158"/>
      <c r="D107" s="163"/>
      <c r="E107" s="163"/>
      <c r="F107" s="163"/>
      <c r="G107" s="163"/>
      <c r="H107" s="159">
        <v>821</v>
      </c>
      <c r="I107" s="163"/>
      <c r="J107" s="160">
        <f>SUM(D107:H107)</f>
        <v>821</v>
      </c>
      <c r="K107" s="160">
        <f>+J107+I107</f>
        <v>821</v>
      </c>
    </row>
    <row r="108" spans="1:11" ht="12.75">
      <c r="A108" s="138"/>
      <c r="B108" s="139"/>
      <c r="C108" s="158"/>
      <c r="D108" s="159"/>
      <c r="E108" s="159"/>
      <c r="F108" s="159"/>
      <c r="G108" s="159"/>
      <c r="H108" s="159"/>
      <c r="I108" s="159"/>
      <c r="J108" s="160"/>
      <c r="K108" s="160"/>
    </row>
    <row r="109" spans="1:11" ht="12.75">
      <c r="A109" s="132" t="s">
        <v>49</v>
      </c>
      <c r="B109" s="133"/>
      <c r="C109" s="154"/>
      <c r="D109" s="161"/>
      <c r="E109" s="161"/>
      <c r="F109" s="161"/>
      <c r="G109" s="161"/>
      <c r="H109" s="161"/>
      <c r="I109" s="161"/>
      <c r="J109" s="162"/>
      <c r="K109" s="162"/>
    </row>
    <row r="110" spans="1:11" ht="12.75">
      <c r="A110" s="138"/>
      <c r="B110" s="139" t="s">
        <v>119</v>
      </c>
      <c r="C110" s="158"/>
      <c r="D110" s="163"/>
      <c r="E110" s="163"/>
      <c r="F110" s="163"/>
      <c r="G110" s="163"/>
      <c r="H110" s="159">
        <v>1121</v>
      </c>
      <c r="I110" s="163"/>
      <c r="J110" s="160">
        <f>SUM(D110:H110)</f>
        <v>1121</v>
      </c>
      <c r="K110" s="160">
        <f>+J110+I110</f>
        <v>1121</v>
      </c>
    </row>
    <row r="111" spans="1:11" ht="12.75">
      <c r="A111" s="138"/>
      <c r="B111" s="139"/>
      <c r="C111" s="158"/>
      <c r="D111" s="159"/>
      <c r="E111" s="159"/>
      <c r="F111" s="159"/>
      <c r="G111" s="159"/>
      <c r="H111" s="159"/>
      <c r="I111" s="159"/>
      <c r="J111" s="160"/>
      <c r="K111" s="160"/>
    </row>
    <row r="112" spans="1:11" ht="12.75">
      <c r="A112" s="132" t="s">
        <v>29</v>
      </c>
      <c r="B112" s="133"/>
      <c r="C112" s="154"/>
      <c r="D112" s="161"/>
      <c r="E112" s="161"/>
      <c r="F112" s="161"/>
      <c r="G112" s="161"/>
      <c r="H112" s="161"/>
      <c r="I112" s="161"/>
      <c r="J112" s="162"/>
      <c r="K112" s="162"/>
    </row>
    <row r="113" spans="1:11" ht="12.75">
      <c r="A113" s="232" t="s">
        <v>109</v>
      </c>
      <c r="B113" s="227"/>
      <c r="C113" s="158"/>
      <c r="D113" s="165"/>
      <c r="E113" s="166"/>
      <c r="F113" s="166"/>
      <c r="G113" s="166"/>
      <c r="H113" s="166"/>
      <c r="I113" s="166"/>
      <c r="J113" s="167"/>
      <c r="K113" s="167"/>
    </row>
    <row r="114" spans="1:11" ht="12.75">
      <c r="A114" s="232" t="s">
        <v>110</v>
      </c>
      <c r="B114" s="227"/>
      <c r="C114" s="158"/>
      <c r="D114" s="168"/>
      <c r="E114" s="166"/>
      <c r="F114" s="166"/>
      <c r="G114" s="166"/>
      <c r="H114" s="166"/>
      <c r="I114" s="166"/>
      <c r="J114" s="167"/>
      <c r="K114" s="167"/>
    </row>
    <row r="115" spans="1:11" ht="12.75">
      <c r="A115" s="144"/>
      <c r="B115" s="143"/>
      <c r="C115" s="158"/>
      <c r="D115" s="169"/>
      <c r="E115" s="170"/>
      <c r="F115" s="170"/>
      <c r="G115" s="170"/>
      <c r="H115" s="170"/>
      <c r="I115" s="166"/>
      <c r="J115" s="167"/>
      <c r="K115" s="167"/>
    </row>
    <row r="116" spans="1:11" ht="12.75">
      <c r="A116" s="144"/>
      <c r="B116" s="141" t="s">
        <v>30</v>
      </c>
      <c r="C116" s="158"/>
      <c r="D116" s="171">
        <v>4</v>
      </c>
      <c r="E116" s="163"/>
      <c r="F116" s="163"/>
      <c r="G116" s="163"/>
      <c r="H116" s="171">
        <v>1258</v>
      </c>
      <c r="I116" s="159">
        <v>3</v>
      </c>
      <c r="J116" s="160">
        <f>SUM(D116:H116)</f>
        <v>1262</v>
      </c>
      <c r="K116" s="160">
        <f>+J116+I116</f>
        <v>1265</v>
      </c>
    </row>
    <row r="117" spans="1:11" ht="12.75">
      <c r="A117" s="144"/>
      <c r="B117" s="141" t="s">
        <v>31</v>
      </c>
      <c r="C117" s="158"/>
      <c r="D117" s="159">
        <v>1</v>
      </c>
      <c r="E117" s="163"/>
      <c r="F117" s="163"/>
      <c r="G117" s="163"/>
      <c r="H117" s="159">
        <v>197</v>
      </c>
      <c r="I117" s="159">
        <v>0</v>
      </c>
      <c r="J117" s="160">
        <f>SUM(D117:H117)</f>
        <v>198</v>
      </c>
      <c r="K117" s="160">
        <f>+J117+I117</f>
        <v>198</v>
      </c>
    </row>
    <row r="118" spans="1:11" ht="12.75">
      <c r="A118" s="144"/>
      <c r="B118" s="143"/>
      <c r="C118" s="158"/>
      <c r="D118" s="159"/>
      <c r="E118" s="159"/>
      <c r="F118" s="159"/>
      <c r="G118" s="159"/>
      <c r="H118" s="159"/>
      <c r="I118" s="159"/>
      <c r="J118" s="160"/>
      <c r="K118" s="160"/>
    </row>
    <row r="119" spans="1:11" ht="12.75">
      <c r="A119" s="132" t="s">
        <v>111</v>
      </c>
      <c r="B119" s="133"/>
      <c r="C119" s="154"/>
      <c r="D119" s="161"/>
      <c r="E119" s="161"/>
      <c r="F119" s="161"/>
      <c r="G119" s="161"/>
      <c r="H119" s="161"/>
      <c r="I119" s="161"/>
      <c r="J119" s="162"/>
      <c r="K119" s="162"/>
    </row>
    <row r="120" spans="1:11" ht="12.75">
      <c r="A120" s="233" t="s">
        <v>129</v>
      </c>
      <c r="B120" s="234"/>
      <c r="C120" s="158"/>
      <c r="D120" s="165"/>
      <c r="E120" s="166"/>
      <c r="F120" s="166"/>
      <c r="G120" s="166"/>
      <c r="H120" s="166"/>
      <c r="I120" s="166"/>
      <c r="J120" s="167"/>
      <c r="K120" s="167"/>
    </row>
    <row r="121" spans="1:11" ht="12.75">
      <c r="A121" s="226" t="s">
        <v>113</v>
      </c>
      <c r="B121" s="227"/>
      <c r="C121" s="158"/>
      <c r="D121" s="168"/>
      <c r="E121" s="166"/>
      <c r="F121" s="166"/>
      <c r="G121" s="166"/>
      <c r="H121" s="166"/>
      <c r="I121" s="166"/>
      <c r="J121" s="167"/>
      <c r="K121" s="167"/>
    </row>
    <row r="122" spans="1:11" ht="12.75">
      <c r="A122" s="172"/>
      <c r="B122" s="143"/>
      <c r="C122" s="158"/>
      <c r="D122" s="169"/>
      <c r="E122" s="170"/>
      <c r="F122" s="170"/>
      <c r="G122" s="170"/>
      <c r="H122" s="170"/>
      <c r="I122" s="166"/>
      <c r="J122" s="167"/>
      <c r="K122" s="167"/>
    </row>
    <row r="123" spans="1:11" ht="12.75">
      <c r="A123" s="172"/>
      <c r="B123" s="141" t="s">
        <v>30</v>
      </c>
      <c r="C123" s="158"/>
      <c r="D123" s="159">
        <v>4</v>
      </c>
      <c r="E123" s="163"/>
      <c r="F123" s="163"/>
      <c r="G123" s="163"/>
      <c r="H123" s="159">
        <v>861</v>
      </c>
      <c r="I123" s="159">
        <v>3</v>
      </c>
      <c r="J123" s="160">
        <f>SUM(D123:H123)</f>
        <v>865</v>
      </c>
      <c r="K123" s="160">
        <f>+J123+I123</f>
        <v>868</v>
      </c>
    </row>
    <row r="124" spans="1:11" ht="12.75">
      <c r="A124" s="172"/>
      <c r="B124" s="141" t="s">
        <v>31</v>
      </c>
      <c r="C124" s="158"/>
      <c r="D124" s="159">
        <v>1</v>
      </c>
      <c r="E124" s="163"/>
      <c r="F124" s="163"/>
      <c r="G124" s="163"/>
      <c r="H124" s="159">
        <v>395</v>
      </c>
      <c r="I124" s="159">
        <v>0</v>
      </c>
      <c r="J124" s="160">
        <f>SUM(D124:H124)</f>
        <v>396</v>
      </c>
      <c r="K124" s="160">
        <f>+J124+I124</f>
        <v>396</v>
      </c>
    </row>
    <row r="125" spans="1:11" ht="12.75">
      <c r="A125" s="172"/>
      <c r="B125" s="143"/>
      <c r="C125" s="158"/>
      <c r="D125" s="168"/>
      <c r="E125" s="166"/>
      <c r="F125" s="166"/>
      <c r="G125" s="166"/>
      <c r="H125" s="166"/>
      <c r="I125" s="166"/>
      <c r="J125" s="167"/>
      <c r="K125" s="167"/>
    </row>
    <row r="126" spans="1:11" ht="12.75">
      <c r="A126" s="233" t="s">
        <v>114</v>
      </c>
      <c r="B126" s="234"/>
      <c r="C126" s="173"/>
      <c r="D126" s="168"/>
      <c r="E126" s="166"/>
      <c r="F126" s="166"/>
      <c r="G126" s="166"/>
      <c r="H126" s="166"/>
      <c r="I126" s="166"/>
      <c r="J126" s="167"/>
      <c r="K126" s="167"/>
    </row>
    <row r="127" spans="1:11" ht="12.75">
      <c r="A127" s="226" t="s">
        <v>115</v>
      </c>
      <c r="B127" s="227"/>
      <c r="C127" s="173"/>
      <c r="D127" s="168"/>
      <c r="E127" s="166"/>
      <c r="F127" s="166"/>
      <c r="G127" s="166"/>
      <c r="H127" s="166"/>
      <c r="I127" s="166"/>
      <c r="J127" s="167"/>
      <c r="K127" s="167"/>
    </row>
    <row r="128" spans="1:11" ht="12.75">
      <c r="A128" s="174"/>
      <c r="B128" s="143"/>
      <c r="C128" s="173"/>
      <c r="D128" s="169"/>
      <c r="E128" s="170"/>
      <c r="F128" s="170"/>
      <c r="G128" s="170"/>
      <c r="H128" s="170"/>
      <c r="I128" s="170"/>
      <c r="J128" s="175"/>
      <c r="K128" s="175"/>
    </row>
    <row r="129" spans="1:11" ht="12.75">
      <c r="A129" s="174"/>
      <c r="B129" s="141" t="s">
        <v>30</v>
      </c>
      <c r="C129" s="173"/>
      <c r="D129" s="163"/>
      <c r="E129" s="163"/>
      <c r="F129" s="163"/>
      <c r="G129" s="163"/>
      <c r="H129" s="159">
        <v>930</v>
      </c>
      <c r="I129" s="163"/>
      <c r="J129" s="160">
        <f>SUM(D129:H129)</f>
        <v>930</v>
      </c>
      <c r="K129" s="160">
        <f>+J129+I129</f>
        <v>930</v>
      </c>
    </row>
    <row r="130" spans="1:11" ht="12.75">
      <c r="A130" s="174"/>
      <c r="B130" s="141" t="s">
        <v>31</v>
      </c>
      <c r="C130" s="173"/>
      <c r="D130" s="163"/>
      <c r="E130" s="163"/>
      <c r="F130" s="163"/>
      <c r="G130" s="163"/>
      <c r="H130" s="159">
        <v>314</v>
      </c>
      <c r="I130" s="163"/>
      <c r="J130" s="160">
        <f>SUM(D130:H130)</f>
        <v>314</v>
      </c>
      <c r="K130" s="160">
        <f>+J130+I130</f>
        <v>314</v>
      </c>
    </row>
    <row r="131" spans="1:11" ht="12.75">
      <c r="A131" s="174"/>
      <c r="B131" s="141"/>
      <c r="C131" s="173"/>
      <c r="D131" s="176"/>
      <c r="E131" s="177"/>
      <c r="F131" s="177"/>
      <c r="G131" s="177"/>
      <c r="H131" s="177"/>
      <c r="I131" s="177"/>
      <c r="J131" s="178"/>
      <c r="K131" s="178"/>
    </row>
    <row r="132" spans="1:11" ht="12.75">
      <c r="A132" s="226" t="s">
        <v>116</v>
      </c>
      <c r="B132" s="227"/>
      <c r="C132" s="173"/>
      <c r="D132" s="179"/>
      <c r="E132" s="177"/>
      <c r="F132" s="177"/>
      <c r="G132" s="177"/>
      <c r="H132" s="177"/>
      <c r="I132" s="177"/>
      <c r="J132" s="178"/>
      <c r="K132" s="178"/>
    </row>
    <row r="133" spans="1:11" ht="12.75">
      <c r="A133" s="174"/>
      <c r="B133" s="143"/>
      <c r="C133" s="173"/>
      <c r="D133" s="180"/>
      <c r="E133" s="181"/>
      <c r="F133" s="181"/>
      <c r="G133" s="181"/>
      <c r="H133" s="181"/>
      <c r="I133" s="177"/>
      <c r="J133" s="178"/>
      <c r="K133" s="178"/>
    </row>
    <row r="134" spans="1:11" ht="12.75">
      <c r="A134" s="174"/>
      <c r="B134" s="141" t="s">
        <v>30</v>
      </c>
      <c r="C134" s="173"/>
      <c r="D134" s="163"/>
      <c r="E134" s="163"/>
      <c r="F134" s="163"/>
      <c r="G134" s="163"/>
      <c r="H134" s="159">
        <v>905</v>
      </c>
      <c r="I134" s="163"/>
      <c r="J134" s="160">
        <f>SUM(D134:H134)</f>
        <v>905</v>
      </c>
      <c r="K134" s="160">
        <f>+J134+I134</f>
        <v>905</v>
      </c>
    </row>
    <row r="135" spans="1:11" ht="12.75">
      <c r="A135" s="174"/>
      <c r="B135" s="141" t="s">
        <v>31</v>
      </c>
      <c r="C135" s="173"/>
      <c r="D135" s="163"/>
      <c r="E135" s="163"/>
      <c r="F135" s="163"/>
      <c r="G135" s="163"/>
      <c r="H135" s="159">
        <v>326</v>
      </c>
      <c r="I135" s="163"/>
      <c r="J135" s="160">
        <f>SUM(D135:H135)</f>
        <v>326</v>
      </c>
      <c r="K135" s="160">
        <f>+J135+I135</f>
        <v>326</v>
      </c>
    </row>
    <row r="136" spans="1:11" ht="12.75">
      <c r="A136" s="174"/>
      <c r="B136" s="141"/>
      <c r="C136" s="173"/>
      <c r="D136" s="176"/>
      <c r="E136" s="177"/>
      <c r="F136" s="177"/>
      <c r="G136" s="177"/>
      <c r="H136" s="177"/>
      <c r="I136" s="177"/>
      <c r="J136" s="178"/>
      <c r="K136" s="178"/>
    </row>
    <row r="137" spans="1:11" ht="12.75">
      <c r="A137" s="182"/>
      <c r="B137" s="183"/>
      <c r="C137" s="182"/>
      <c r="D137" s="180"/>
      <c r="E137" s="181"/>
      <c r="F137" s="181"/>
      <c r="G137" s="181"/>
      <c r="H137" s="181"/>
      <c r="I137" s="181"/>
      <c r="J137" s="184"/>
      <c r="K137" s="184"/>
    </row>
  </sheetData>
  <mergeCells count="16">
    <mergeCell ref="A126:B126"/>
    <mergeCell ref="A43:B43"/>
    <mergeCell ref="A49:B49"/>
    <mergeCell ref="A55:B55"/>
    <mergeCell ref="A113:B113"/>
    <mergeCell ref="A88:J88"/>
    <mergeCell ref="A127:B127"/>
    <mergeCell ref="A132:B132"/>
    <mergeCell ref="A1:J1"/>
    <mergeCell ref="A2:J2"/>
    <mergeCell ref="A87:J87"/>
    <mergeCell ref="A89:J89"/>
    <mergeCell ref="A3:J3"/>
    <mergeCell ref="A114:B114"/>
    <mergeCell ref="A120:B120"/>
    <mergeCell ref="A121:B121"/>
  </mergeCells>
  <printOptions/>
  <pageMargins left="0.25" right="0.26" top="0.58" bottom="0.58" header="0.5" footer="0.5"/>
  <pageSetup horizontalDpi="600" verticalDpi="600" orientation="portrait" paperSize="17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County Clerk</cp:lastModifiedBy>
  <cp:lastPrinted>2004-11-09T22:54:03Z</cp:lastPrinted>
  <dcterms:created xsi:type="dcterms:W3CDTF">2002-07-11T18:29:15Z</dcterms:created>
  <dcterms:modified xsi:type="dcterms:W3CDTF">2004-11-09T22:54:13Z</dcterms:modified>
  <cp:category/>
  <cp:version/>
  <cp:contentType/>
  <cp:contentStatus/>
</cp:coreProperties>
</file>