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370" windowHeight="5985" activeTab="2"/>
  </bookViews>
  <sheets>
    <sheet name="Democrat" sheetId="1" r:id="rId1"/>
    <sheet name="Republican" sheetId="2" r:id="rId2"/>
    <sheet name="Other" sheetId="3" r:id="rId3"/>
  </sheets>
  <definedNames>
    <definedName name="_xlnm.Print_Area" localSheetId="0">'Democrat'!$A$1:$Q$80</definedName>
    <definedName name="_xlnm.Print_Area" localSheetId="2">'Other'!$A$1:$Q$27</definedName>
    <definedName name="_xlnm.Print_Area" localSheetId="1">'Republican'!$A$1:$Q$96</definedName>
  </definedNames>
  <calcPr fullCalcOnLoad="1"/>
</workbook>
</file>

<file path=xl/sharedStrings.xml><?xml version="1.0" encoding="utf-8"?>
<sst xmlns="http://schemas.openxmlformats.org/spreadsheetml/2006/main" count="253" uniqueCount="130">
  <si>
    <t>Grand</t>
  </si>
  <si>
    <t>Percent of Precincts Voted</t>
  </si>
  <si>
    <t>DEMOCRATIC</t>
  </si>
  <si>
    <t>Chilhowee</t>
  </si>
  <si>
    <t>Montserrat</t>
  </si>
  <si>
    <t>Pittsville</t>
  </si>
  <si>
    <t>Absentee</t>
  </si>
  <si>
    <t>Total</t>
  </si>
  <si>
    <t xml:space="preserve"> </t>
  </si>
  <si>
    <t>Ike Skelton</t>
  </si>
  <si>
    <t>End of page</t>
  </si>
  <si>
    <t xml:space="preserve">Grand </t>
  </si>
  <si>
    <t>Republican</t>
  </si>
  <si>
    <t xml:space="preserve">Libertarian </t>
  </si>
  <si>
    <t>David Pearce</t>
  </si>
  <si>
    <t>Yes</t>
  </si>
  <si>
    <t>No</t>
  </si>
  <si>
    <t>Official Totals as certified by the Election Canvass Board</t>
  </si>
  <si>
    <t>Provided by Gilbert Powers, County Clerk and Election Authority for Johnson County, Missouri</t>
  </si>
  <si>
    <t>Governor</t>
  </si>
  <si>
    <t>Lieutenant Governor</t>
  </si>
  <si>
    <t>Secretary of State</t>
  </si>
  <si>
    <t>Robin Carnahan</t>
  </si>
  <si>
    <t>State Treasurer</t>
  </si>
  <si>
    <t>Mark Powell</t>
  </si>
  <si>
    <t>Attorney General</t>
  </si>
  <si>
    <t>Jeremiah W. (Jay) Nixon</t>
  </si>
  <si>
    <t>Circuit Judge - Circuit 17, Div. 2</t>
  </si>
  <si>
    <t>County Commissioner - Western District</t>
  </si>
  <si>
    <t>County Commissioner - Eastern District</t>
  </si>
  <si>
    <t>Destry Hough</t>
  </si>
  <si>
    <t>Sheriff</t>
  </si>
  <si>
    <t>Coroner</t>
  </si>
  <si>
    <t>Public Administrator</t>
  </si>
  <si>
    <t>CC: QPW\ Election\ Aug 04 summary</t>
  </si>
  <si>
    <t>Peter Kinder</t>
  </si>
  <si>
    <t>Sarah Steelman</t>
  </si>
  <si>
    <t>Jeff Parnell</t>
  </si>
  <si>
    <t>Mike McGhee</t>
  </si>
  <si>
    <t>Scott Sader</t>
  </si>
  <si>
    <t>Chuck Heiss</t>
  </si>
  <si>
    <t>Assessor</t>
  </si>
  <si>
    <t>Mark Reynolds</t>
  </si>
  <si>
    <t>Treasurer</t>
  </si>
  <si>
    <t>Nancy Davis</t>
  </si>
  <si>
    <t>Surveyor</t>
  </si>
  <si>
    <t>Sam King</t>
  </si>
  <si>
    <t>State Senate - 31st District</t>
  </si>
  <si>
    <t>Johnson County</t>
  </si>
  <si>
    <t>Scott Long</t>
  </si>
  <si>
    <t>Kenny Hulshof</t>
  </si>
  <si>
    <t>Jennie Lee (Jen) Schwartze Sievers</t>
  </si>
  <si>
    <t>Paul Douglas Sims</t>
  </si>
  <si>
    <t>Mitchell (Mitch) Hubbard</t>
  </si>
  <si>
    <t>Brad Lager</t>
  </si>
  <si>
    <t>Mike Gibbons</t>
  </si>
  <si>
    <t>Stanley Plough, Jr.</t>
  </si>
  <si>
    <t>Joseph Terrazas</t>
  </si>
  <si>
    <t>Rex Rector</t>
  </si>
  <si>
    <t>Scott N. Largent</t>
  </si>
  <si>
    <t>Orval Lee Page</t>
  </si>
  <si>
    <t>Denny L. Hoskins</t>
  </si>
  <si>
    <t>Steven R. Hedrick</t>
  </si>
  <si>
    <t>Circuit Judge - Circuit 17, Division 2</t>
  </si>
  <si>
    <t xml:space="preserve"> J. Michael (Mike) Rumley</t>
  </si>
  <si>
    <t>Lynn Stoppy</t>
  </si>
  <si>
    <t>Karl H. Timmerman</t>
  </si>
  <si>
    <t>Nancy Jo Jennings</t>
  </si>
  <si>
    <t>Daniel Carroll</t>
  </si>
  <si>
    <t>Sam Page</t>
  </si>
  <si>
    <t>Michael E. Carter</t>
  </si>
  <si>
    <t>Richard Charles Tolbert</t>
  </si>
  <si>
    <t>Becky L. Plattner</t>
  </si>
  <si>
    <t>Mary Williams</t>
  </si>
  <si>
    <t>C. Lillian Metzger</t>
  </si>
  <si>
    <t>Clint Zweifel</t>
  </si>
  <si>
    <t>Andria Danine Simckes</t>
  </si>
  <si>
    <t>Charles B. Wheeler</t>
  </si>
  <si>
    <t>Chris Koster</t>
  </si>
  <si>
    <t>Margaret Donnelly</t>
  </si>
  <si>
    <t>Jeff Harris</t>
  </si>
  <si>
    <t>Molly Williams</t>
  </si>
  <si>
    <t>U. S. Representative - 4th District</t>
  </si>
  <si>
    <t>Andrew W. Finkenstadt</t>
  </si>
  <si>
    <t>Teddy Fleck</t>
  </si>
  <si>
    <t>Secretary State</t>
  </si>
  <si>
    <t>Wes UpChurch</t>
  </si>
  <si>
    <t>Jim Jackson</t>
  </si>
  <si>
    <t>Anthony (Art) Arton</t>
  </si>
  <si>
    <t>Jeffrey Alvarado</t>
  </si>
  <si>
    <t>Beth Grubb</t>
  </si>
  <si>
    <t>Mike Wagner</t>
  </si>
  <si>
    <t>Chuck Owings</t>
  </si>
  <si>
    <t>No Candidate</t>
  </si>
  <si>
    <t>Steven D. Shippy</t>
  </si>
  <si>
    <t>August 5, 2008 Primary Election</t>
  </si>
  <si>
    <t>Floyd E. Riebold</t>
  </si>
  <si>
    <t>Benjamin J. Casebolt</t>
  </si>
  <si>
    <t>Lindel Jones</t>
  </si>
  <si>
    <t>Tom Hendrix</t>
  </si>
  <si>
    <t>Steven Ray Hedrick</t>
  </si>
  <si>
    <t>Joseph Armetta</t>
  </si>
  <si>
    <t>Kevin Buckstead</t>
  </si>
  <si>
    <t>Chris Fletchall</t>
  </si>
  <si>
    <t>Darlene Buckstead</t>
  </si>
  <si>
    <t>Susan Hill</t>
  </si>
  <si>
    <t>Renewal of 1/2 of one percent road and bridge tax</t>
  </si>
  <si>
    <t>Arthur Hodge, Sr.</t>
  </si>
  <si>
    <t>U.S. Representative - 4th District</t>
  </si>
  <si>
    <t>State Representative - 120th District</t>
  </si>
  <si>
    <t>State Representative - 121st District</t>
  </si>
  <si>
    <t>State Representative - 122nd District</t>
  </si>
  <si>
    <t xml:space="preserve">Committeeman Warrensburg SW </t>
  </si>
  <si>
    <t>Committeeman Warrensburg NE</t>
  </si>
  <si>
    <t>Committeeman Montserrat</t>
  </si>
  <si>
    <t>Committeeman Rose Hill</t>
  </si>
  <si>
    <t>Committeewoman Rose Hill</t>
  </si>
  <si>
    <t>Chris Benjamin</t>
  </si>
  <si>
    <t>Kristy L. Kenney</t>
  </si>
  <si>
    <t>CL Holdren</t>
  </si>
  <si>
    <t>Wbg SE 1/Mont</t>
  </si>
  <si>
    <t>Wbg SE-1</t>
  </si>
  <si>
    <t>Wbg SE1/Mont</t>
  </si>
  <si>
    <t>Wbg SE 2/Wbg NE</t>
  </si>
  <si>
    <t>Wbg NW/ Wbg SW</t>
  </si>
  <si>
    <t>King/N H/S H/RH</t>
  </si>
  <si>
    <t>K N/Lowland</t>
  </si>
  <si>
    <t>Cent/Columbus</t>
  </si>
  <si>
    <t>Hazel Hill/Simp</t>
  </si>
  <si>
    <t>Jefferson/P 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</si>
</sst>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9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10" fontId="0" fillId="0" borderId="8" xfId="59" applyFont="1" applyFill="1" applyBorder="1" applyAlignment="1">
      <alignment/>
    </xf>
    <xf numFmtId="0" fontId="5" fillId="33" borderId="0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0" fontId="0" fillId="33" borderId="0" xfId="0" applyFont="1" applyFill="1" applyAlignment="1">
      <alignment horizontal="centerContinuous"/>
    </xf>
    <xf numFmtId="0" fontId="0" fillId="0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6" fillId="36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8" fillId="37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10" fontId="0" fillId="0" borderId="11" xfId="59" applyFont="1" applyFill="1" applyBorder="1" applyAlignment="1">
      <alignment/>
    </xf>
    <xf numFmtId="0" fontId="3" fillId="0" borderId="16" xfId="0" applyFont="1" applyFill="1" applyBorder="1" applyAlignment="1">
      <alignment horizontal="centerContinuous"/>
    </xf>
    <xf numFmtId="0" fontId="5" fillId="33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33" borderId="15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35" borderId="21" xfId="0" applyFont="1" applyFill="1" applyBorder="1" applyAlignment="1">
      <alignment horizontal="centerContinuous"/>
    </xf>
    <xf numFmtId="0" fontId="3" fillId="35" borderId="2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4" xfId="0" applyFill="1" applyBorder="1" applyAlignment="1">
      <alignment/>
    </xf>
    <xf numFmtId="0" fontId="10" fillId="0" borderId="11" xfId="0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33" borderId="17" xfId="0" applyFont="1" applyFill="1" applyBorder="1" applyAlignment="1">
      <alignment horizontal="centerContinuous"/>
    </xf>
    <xf numFmtId="0" fontId="10" fillId="0" borderId="14" xfId="0" applyFont="1" applyFill="1" applyBorder="1" applyAlignment="1">
      <alignment/>
    </xf>
    <xf numFmtId="0" fontId="9" fillId="33" borderId="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centerContinuous"/>
    </xf>
    <xf numFmtId="0" fontId="9" fillId="35" borderId="21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37" borderId="0" xfId="0" applyFont="1" applyFill="1" applyBorder="1" applyAlignment="1">
      <alignment horizontal="centerContinuous"/>
    </xf>
    <xf numFmtId="0" fontId="10" fillId="37" borderId="0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37" borderId="22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37" borderId="20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0" fontId="9" fillId="38" borderId="18" xfId="0" applyFont="1" applyFill="1" applyBorder="1" applyAlignment="1">
      <alignment horizontal="centerContinuous"/>
    </xf>
    <xf numFmtId="0" fontId="3" fillId="38" borderId="11" xfId="0" applyFont="1" applyFill="1" applyBorder="1" applyAlignment="1">
      <alignment horizontal="centerContinuous"/>
    </xf>
    <xf numFmtId="0" fontId="9" fillId="38" borderId="0" xfId="0" applyFont="1" applyFill="1" applyBorder="1" applyAlignment="1">
      <alignment horizontal="centerContinuous"/>
    </xf>
    <xf numFmtId="0" fontId="0" fillId="38" borderId="0" xfId="0" applyFont="1" applyFill="1" applyAlignment="1">
      <alignment horizontal="centerContinuous"/>
    </xf>
    <xf numFmtId="0" fontId="4" fillId="38" borderId="0" xfId="0" applyFont="1" applyFill="1" applyBorder="1" applyAlignment="1">
      <alignment horizontal="centerContinuous"/>
    </xf>
    <xf numFmtId="0" fontId="5" fillId="38" borderId="0" xfId="0" applyFont="1" applyFill="1" applyBorder="1" applyAlignment="1">
      <alignment horizontal="centerContinuous"/>
    </xf>
    <xf numFmtId="0" fontId="9" fillId="38" borderId="18" xfId="0" applyFont="1" applyFill="1" applyBorder="1" applyAlignment="1">
      <alignment horizontal="centerContinuous"/>
    </xf>
    <xf numFmtId="0" fontId="3" fillId="38" borderId="11" xfId="0" applyFont="1" applyFill="1" applyBorder="1" applyAlignment="1">
      <alignment horizontal="centerContinuous"/>
    </xf>
    <xf numFmtId="0" fontId="0" fillId="38" borderId="27" xfId="0" applyFill="1" applyBorder="1" applyAlignment="1">
      <alignment/>
    </xf>
    <xf numFmtId="0" fontId="9" fillId="38" borderId="0" xfId="0" applyFont="1" applyFill="1" applyBorder="1" applyAlignment="1">
      <alignment horizontal="centerContinuous"/>
    </xf>
    <xf numFmtId="0" fontId="0" fillId="38" borderId="0" xfId="0" applyFont="1" applyFill="1" applyAlignment="1">
      <alignment horizontal="centerContinuous"/>
    </xf>
    <xf numFmtId="0" fontId="3" fillId="39" borderId="0" xfId="0" applyFont="1" applyFill="1" applyBorder="1" applyAlignment="1">
      <alignment horizontal="left"/>
    </xf>
    <xf numFmtId="0" fontId="0" fillId="40" borderId="27" xfId="0" applyFill="1" applyBorder="1" applyAlignment="1">
      <alignment/>
    </xf>
    <xf numFmtId="0" fontId="9" fillId="40" borderId="0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Continuous"/>
    </xf>
    <xf numFmtId="0" fontId="5" fillId="40" borderId="13" xfId="0" applyFont="1" applyFill="1" applyBorder="1" applyAlignment="1">
      <alignment horizontal="centerContinuous"/>
    </xf>
    <xf numFmtId="0" fontId="3" fillId="40" borderId="0" xfId="0" applyFont="1" applyFill="1" applyBorder="1" applyAlignment="1">
      <alignment horizontal="centerContinuous"/>
    </xf>
    <xf numFmtId="0" fontId="10" fillId="38" borderId="27" xfId="0" applyFont="1" applyFill="1" applyBorder="1" applyAlignment="1">
      <alignment/>
    </xf>
    <xf numFmtId="3" fontId="10" fillId="0" borderId="27" xfId="43" applyFont="1" applyFill="1" applyBorder="1" applyAlignment="1">
      <alignment/>
    </xf>
    <xf numFmtId="3" fontId="10" fillId="37" borderId="27" xfId="43" applyFont="1" applyFill="1" applyBorder="1" applyAlignment="1">
      <alignment/>
    </xf>
    <xf numFmtId="3" fontId="10" fillId="40" borderId="27" xfId="43" applyFont="1" applyFill="1" applyBorder="1" applyAlignment="1">
      <alignment/>
    </xf>
    <xf numFmtId="0" fontId="10" fillId="40" borderId="0" xfId="0" applyFont="1" applyFill="1" applyBorder="1" applyAlignment="1">
      <alignment horizontal="centerContinuous"/>
    </xf>
    <xf numFmtId="0" fontId="13" fillId="35" borderId="12" xfId="0" applyFont="1" applyFill="1" applyBorder="1" applyAlignment="1">
      <alignment/>
    </xf>
    <xf numFmtId="0" fontId="10" fillId="0" borderId="27" xfId="0" applyFont="1" applyFill="1" applyBorder="1" applyAlignment="1">
      <alignment horizontal="center"/>
    </xf>
    <xf numFmtId="0" fontId="10" fillId="38" borderId="27" xfId="0" applyFont="1" applyFill="1" applyBorder="1" applyAlignment="1">
      <alignment horizontal="center"/>
    </xf>
    <xf numFmtId="0" fontId="10" fillId="38" borderId="27" xfId="0" applyFont="1" applyFill="1" applyBorder="1" applyAlignment="1">
      <alignment horizontal="center"/>
    </xf>
    <xf numFmtId="0" fontId="10" fillId="38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3" fontId="10" fillId="0" borderId="13" xfId="43" applyFont="1" applyFill="1" applyBorder="1" applyAlignment="1">
      <alignment horizontal="center"/>
    </xf>
    <xf numFmtId="3" fontId="10" fillId="0" borderId="27" xfId="43" applyFont="1" applyFill="1" applyBorder="1" applyAlignment="1">
      <alignment horizontal="center"/>
    </xf>
    <xf numFmtId="3" fontId="10" fillId="37" borderId="27" xfId="43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10" fillId="41" borderId="27" xfId="0" applyFont="1" applyFill="1" applyBorder="1" applyAlignment="1">
      <alignment horizontal="center"/>
    </xf>
    <xf numFmtId="0" fontId="10" fillId="42" borderId="2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0" fillId="40" borderId="28" xfId="0" applyFill="1" applyBorder="1" applyAlignment="1">
      <alignment/>
    </xf>
    <xf numFmtId="3" fontId="10" fillId="0" borderId="28" xfId="43" applyFont="1" applyFill="1" applyBorder="1" applyAlignment="1">
      <alignment horizontal="center"/>
    </xf>
    <xf numFmtId="3" fontId="10" fillId="0" borderId="28" xfId="43" applyFont="1" applyFill="1" applyBorder="1" applyAlignment="1">
      <alignment/>
    </xf>
    <xf numFmtId="3" fontId="10" fillId="40" borderId="28" xfId="43" applyFont="1" applyFill="1" applyBorder="1" applyAlignment="1">
      <alignment/>
    </xf>
    <xf numFmtId="0" fontId="10" fillId="0" borderId="26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10" fillId="43" borderId="27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9" borderId="0" xfId="0" applyFont="1" applyFill="1" applyBorder="1" applyAlignment="1">
      <alignment horizontal="left"/>
    </xf>
    <xf numFmtId="0" fontId="10" fillId="38" borderId="11" xfId="0" applyFont="1" applyFill="1" applyBorder="1" applyAlignment="1">
      <alignment horizontal="centerContinuous"/>
    </xf>
    <xf numFmtId="0" fontId="10" fillId="35" borderId="12" xfId="0" applyFont="1" applyFill="1" applyBorder="1" applyAlignment="1">
      <alignment horizontal="center"/>
    </xf>
    <xf numFmtId="3" fontId="2" fillId="0" borderId="20" xfId="43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0" fontId="10" fillId="0" borderId="26" xfId="59" applyFont="1" applyFill="1" applyBorder="1" applyAlignment="1">
      <alignment/>
    </xf>
    <xf numFmtId="10" fontId="10" fillId="0" borderId="23" xfId="59" applyFont="1" applyFill="1" applyBorder="1" applyAlignment="1">
      <alignment/>
    </xf>
    <xf numFmtId="0" fontId="9" fillId="38" borderId="18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8" borderId="11" xfId="0" applyFont="1" applyFill="1" applyBorder="1" applyAlignment="1">
      <alignment horizontal="center"/>
    </xf>
    <xf numFmtId="0" fontId="9" fillId="42" borderId="18" xfId="0" applyFont="1" applyFill="1" applyBorder="1" applyAlignment="1">
      <alignment horizontal="center"/>
    </xf>
    <xf numFmtId="0" fontId="9" fillId="42" borderId="11" xfId="0" applyFont="1" applyFill="1" applyBorder="1" applyAlignment="1">
      <alignment horizontal="center"/>
    </xf>
    <xf numFmtId="0" fontId="9" fillId="38" borderId="18" xfId="0" applyFont="1" applyFill="1" applyBorder="1" applyAlignment="1">
      <alignment horizontal="center"/>
    </xf>
    <xf numFmtId="0" fontId="9" fillId="38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40" borderId="29" xfId="0" applyFont="1" applyFill="1" applyBorder="1" applyAlignment="1">
      <alignment horizontal="center"/>
    </xf>
    <xf numFmtId="0" fontId="9" fillId="40" borderId="30" xfId="0" applyFont="1" applyFill="1" applyBorder="1" applyAlignment="1">
      <alignment horizontal="center"/>
    </xf>
    <xf numFmtId="0" fontId="9" fillId="40" borderId="31" xfId="0" applyFont="1" applyFill="1" applyBorder="1" applyAlignment="1">
      <alignment horizontal="center"/>
    </xf>
    <xf numFmtId="0" fontId="9" fillId="40" borderId="25" xfId="0" applyFont="1" applyFill="1" applyBorder="1" applyAlignment="1">
      <alignment horizontal="center"/>
    </xf>
    <xf numFmtId="0" fontId="9" fillId="40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view="pageBreakPreview" zoomScale="60" zoomScaleNormal="75" zoomScalePageLayoutView="0" workbookViewId="0" topLeftCell="A1">
      <pane ySplit="5" topLeftCell="A54" activePane="bottomLeft" state="frozen"/>
      <selection pane="topLeft" activeCell="A1" sqref="A1"/>
      <selection pane="bottomLeft" activeCell="C78" sqref="C78:M78"/>
    </sheetView>
  </sheetViews>
  <sheetFormatPr defaultColWidth="9.140625" defaultRowHeight="12.75"/>
  <cols>
    <col min="1" max="1" width="35.7109375" style="0" customWidth="1"/>
    <col min="2" max="2" width="35.421875" style="0" customWidth="1"/>
    <col min="3" max="3" width="19.8515625" style="0" customWidth="1"/>
    <col min="4" max="4" width="23.28125" style="0" customWidth="1"/>
    <col min="5" max="5" width="23.57421875" style="0" customWidth="1"/>
    <col min="6" max="6" width="23.7109375" style="0" customWidth="1"/>
    <col min="7" max="7" width="18.8515625" style="0" customWidth="1"/>
    <col min="8" max="8" width="20.8515625" style="0" customWidth="1"/>
    <col min="9" max="9" width="16.57421875" style="0" customWidth="1"/>
    <col min="10" max="10" width="16.28125" style="0" customWidth="1"/>
    <col min="11" max="11" width="21.00390625" style="0" customWidth="1"/>
    <col min="12" max="12" width="19.7109375" style="0" customWidth="1"/>
    <col min="13" max="13" width="14.421875" style="0" customWidth="1"/>
    <col min="14" max="14" width="12.7109375" style="0" customWidth="1"/>
    <col min="15" max="15" width="30.7109375" style="0" customWidth="1"/>
    <col min="16" max="16" width="39.140625" style="0" customWidth="1"/>
    <col min="17" max="17" width="8.57421875" style="0" customWidth="1"/>
  </cols>
  <sheetData>
    <row r="1" spans="1:17" ht="33" customHeight="1">
      <c r="A1" s="129" t="s">
        <v>95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26.25" customHeight="1">
      <c r="A2" s="130" t="s">
        <v>17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ht="26.25" customHeight="1" thickBot="1">
      <c r="A3" s="131" t="s">
        <v>18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3:17" ht="18.75" customHeight="1" thickBot="1" thickTop="1">
      <c r="C4" s="17"/>
      <c r="D4" s="17"/>
      <c r="E4" s="17"/>
      <c r="F4" s="17"/>
      <c r="G4" s="28"/>
      <c r="H4" s="28"/>
      <c r="I4" s="17"/>
      <c r="J4" s="17"/>
      <c r="K4" s="17"/>
      <c r="L4" s="17"/>
      <c r="M4" s="17"/>
      <c r="N4" s="29" t="s">
        <v>0</v>
      </c>
      <c r="O4" s="20" t="s">
        <v>1</v>
      </c>
      <c r="P4" s="3"/>
      <c r="Q4" s="1" t="e">
        <f>SUM(#REF!)/20</f>
        <v>#REF!</v>
      </c>
    </row>
    <row r="5" spans="1:17" ht="26.25" customHeight="1" thickTop="1">
      <c r="A5" s="21" t="s">
        <v>2</v>
      </c>
      <c r="B5" s="24"/>
      <c r="C5" s="120" t="s">
        <v>122</v>
      </c>
      <c r="D5" s="120" t="s">
        <v>123</v>
      </c>
      <c r="E5" s="120" t="s">
        <v>124</v>
      </c>
      <c r="F5" s="121" t="s">
        <v>125</v>
      </c>
      <c r="G5" s="121" t="s">
        <v>126</v>
      </c>
      <c r="H5" s="121" t="s">
        <v>127</v>
      </c>
      <c r="I5" s="121" t="s">
        <v>3</v>
      </c>
      <c r="J5" s="121" t="s">
        <v>5</v>
      </c>
      <c r="K5" s="121" t="s">
        <v>128</v>
      </c>
      <c r="L5" s="121" t="s">
        <v>129</v>
      </c>
      <c r="M5" s="122" t="s">
        <v>6</v>
      </c>
      <c r="N5" s="30" t="s">
        <v>7</v>
      </c>
      <c r="O5" s="2" t="str">
        <f>A5</f>
        <v>DEMOCRATIC</v>
      </c>
      <c r="P5" s="4"/>
      <c r="Q5" s="6"/>
    </row>
    <row r="6" spans="1:17" ht="26.25" customHeight="1">
      <c r="A6" s="127" t="s">
        <v>19</v>
      </c>
      <c r="B6" s="132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 t="str">
        <f>A6</f>
        <v>Governor</v>
      </c>
      <c r="P6" s="79"/>
      <c r="Q6" s="13"/>
    </row>
    <row r="7" spans="1:17" ht="26.25" customHeight="1">
      <c r="A7" s="22" t="s">
        <v>8</v>
      </c>
      <c r="B7" s="46" t="s">
        <v>26</v>
      </c>
      <c r="C7" s="92">
        <v>275</v>
      </c>
      <c r="D7" s="92">
        <v>386</v>
      </c>
      <c r="E7" s="92">
        <v>351</v>
      </c>
      <c r="F7" s="92">
        <v>320</v>
      </c>
      <c r="G7" s="92">
        <v>93</v>
      </c>
      <c r="H7" s="92">
        <v>165</v>
      </c>
      <c r="I7" s="92">
        <v>60</v>
      </c>
      <c r="J7" s="92">
        <v>153</v>
      </c>
      <c r="K7" s="92">
        <v>94</v>
      </c>
      <c r="L7" s="92">
        <v>96</v>
      </c>
      <c r="M7" s="92">
        <v>167</v>
      </c>
      <c r="N7" s="101">
        <f>+SUM(C7:M7)</f>
        <v>2160</v>
      </c>
      <c r="O7" s="47" t="str">
        <f>B7</f>
        <v>Jeremiah W. (Jay) Nixon</v>
      </c>
      <c r="Q7" s="19"/>
    </row>
    <row r="8" spans="1:17" ht="26.25" customHeight="1">
      <c r="A8" s="22"/>
      <c r="B8" s="46" t="s">
        <v>68</v>
      </c>
      <c r="C8" s="92">
        <v>21</v>
      </c>
      <c r="D8" s="92">
        <v>44</v>
      </c>
      <c r="E8" s="92">
        <v>43</v>
      </c>
      <c r="F8" s="92">
        <v>65</v>
      </c>
      <c r="G8" s="92">
        <v>15</v>
      </c>
      <c r="H8" s="92">
        <v>32</v>
      </c>
      <c r="I8" s="92">
        <v>15</v>
      </c>
      <c r="J8" s="92">
        <v>26</v>
      </c>
      <c r="K8" s="92">
        <v>15</v>
      </c>
      <c r="L8" s="92">
        <v>6</v>
      </c>
      <c r="M8" s="92">
        <v>27</v>
      </c>
      <c r="N8" s="101">
        <f>+SUM(C8:M8)</f>
        <v>309</v>
      </c>
      <c r="O8" s="47" t="str">
        <f>B8</f>
        <v>Daniel Carroll</v>
      </c>
      <c r="Q8" s="19"/>
    </row>
    <row r="9" spans="1:17" ht="26.25" customHeight="1">
      <c r="A9" s="22"/>
      <c r="B9" s="26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101"/>
      <c r="O9" s="16"/>
      <c r="Q9" s="13"/>
    </row>
    <row r="10" spans="1:17" ht="26.25" customHeight="1">
      <c r="A10" s="75" t="s">
        <v>20</v>
      </c>
      <c r="B10" s="76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78" t="str">
        <f>A10</f>
        <v>Lieutenant Governor</v>
      </c>
      <c r="P10" s="79"/>
      <c r="Q10" s="13"/>
    </row>
    <row r="11" spans="1:17" ht="26.25" customHeight="1">
      <c r="A11" s="22"/>
      <c r="B11" s="46" t="s">
        <v>69</v>
      </c>
      <c r="C11" s="92">
        <v>118</v>
      </c>
      <c r="D11" s="92">
        <v>128</v>
      </c>
      <c r="E11" s="92">
        <v>159</v>
      </c>
      <c r="F11" s="92">
        <v>99</v>
      </c>
      <c r="G11" s="92">
        <v>25</v>
      </c>
      <c r="H11" s="92">
        <v>60</v>
      </c>
      <c r="I11" s="92">
        <v>14</v>
      </c>
      <c r="J11" s="92">
        <v>55</v>
      </c>
      <c r="K11" s="92">
        <v>41</v>
      </c>
      <c r="L11" s="92">
        <v>36</v>
      </c>
      <c r="M11" s="92">
        <v>46</v>
      </c>
      <c r="N11" s="101">
        <f aca="true" t="shared" si="0" ref="N11:N16">+SUM(C11:M11)</f>
        <v>781</v>
      </c>
      <c r="O11" s="47" t="str">
        <f aca="true" t="shared" si="1" ref="O11:O16">B11</f>
        <v>Sam Page</v>
      </c>
      <c r="Q11" s="13"/>
    </row>
    <row r="12" spans="1:17" ht="26.25" customHeight="1">
      <c r="A12" s="22"/>
      <c r="B12" s="46" t="s">
        <v>70</v>
      </c>
      <c r="C12" s="92">
        <v>31</v>
      </c>
      <c r="D12" s="92">
        <v>74</v>
      </c>
      <c r="E12" s="92">
        <v>47</v>
      </c>
      <c r="F12" s="92">
        <v>60</v>
      </c>
      <c r="G12" s="92">
        <v>24</v>
      </c>
      <c r="H12" s="92">
        <v>20</v>
      </c>
      <c r="I12" s="92">
        <v>11</v>
      </c>
      <c r="J12" s="92">
        <v>21</v>
      </c>
      <c r="K12" s="92">
        <v>15</v>
      </c>
      <c r="L12" s="92">
        <v>14</v>
      </c>
      <c r="M12" s="92">
        <v>30</v>
      </c>
      <c r="N12" s="101">
        <f t="shared" si="0"/>
        <v>347</v>
      </c>
      <c r="O12" s="47" t="str">
        <f t="shared" si="1"/>
        <v>Michael E. Carter</v>
      </c>
      <c r="Q12" s="13"/>
    </row>
    <row r="13" spans="1:17" ht="26.25" customHeight="1">
      <c r="A13" s="22"/>
      <c r="B13" s="46" t="s">
        <v>71</v>
      </c>
      <c r="C13" s="92">
        <v>17</v>
      </c>
      <c r="D13" s="92">
        <v>25</v>
      </c>
      <c r="E13" s="92">
        <v>29</v>
      </c>
      <c r="F13" s="92">
        <v>60</v>
      </c>
      <c r="G13" s="92">
        <v>12</v>
      </c>
      <c r="H13" s="92">
        <v>16</v>
      </c>
      <c r="I13" s="92">
        <v>10</v>
      </c>
      <c r="J13" s="92">
        <v>22</v>
      </c>
      <c r="K13" s="92">
        <v>8</v>
      </c>
      <c r="L13" s="92">
        <v>9</v>
      </c>
      <c r="M13" s="92">
        <v>11</v>
      </c>
      <c r="N13" s="101">
        <f t="shared" si="0"/>
        <v>219</v>
      </c>
      <c r="O13" s="47" t="str">
        <f t="shared" si="1"/>
        <v>Richard Charles Tolbert</v>
      </c>
      <c r="Q13" s="13"/>
    </row>
    <row r="14" spans="1:17" ht="26.25" customHeight="1">
      <c r="A14" s="22"/>
      <c r="B14" s="46" t="s">
        <v>72</v>
      </c>
      <c r="C14" s="92">
        <v>44</v>
      </c>
      <c r="D14" s="92">
        <v>82</v>
      </c>
      <c r="E14" s="92">
        <v>54</v>
      </c>
      <c r="F14" s="92">
        <v>61</v>
      </c>
      <c r="G14" s="92">
        <v>14</v>
      </c>
      <c r="H14" s="92">
        <v>39</v>
      </c>
      <c r="I14" s="92">
        <v>13</v>
      </c>
      <c r="J14" s="92">
        <v>24</v>
      </c>
      <c r="K14" s="92">
        <v>13</v>
      </c>
      <c r="L14" s="92">
        <v>19</v>
      </c>
      <c r="M14" s="92">
        <v>40</v>
      </c>
      <c r="N14" s="101">
        <f t="shared" si="0"/>
        <v>403</v>
      </c>
      <c r="O14" s="47" t="str">
        <f t="shared" si="1"/>
        <v>Becky L. Plattner</v>
      </c>
      <c r="Q14" s="13"/>
    </row>
    <row r="15" spans="1:17" ht="26.25" customHeight="1">
      <c r="A15" s="22"/>
      <c r="B15" s="46" t="s">
        <v>73</v>
      </c>
      <c r="C15" s="92">
        <v>34</v>
      </c>
      <c r="D15" s="92">
        <v>62</v>
      </c>
      <c r="E15" s="92">
        <v>47</v>
      </c>
      <c r="F15" s="92">
        <v>55</v>
      </c>
      <c r="G15" s="92">
        <v>19</v>
      </c>
      <c r="H15" s="92">
        <v>32</v>
      </c>
      <c r="I15" s="92">
        <v>19</v>
      </c>
      <c r="J15" s="92">
        <v>36</v>
      </c>
      <c r="K15" s="92">
        <v>13</v>
      </c>
      <c r="L15" s="92">
        <v>11</v>
      </c>
      <c r="M15" s="92">
        <v>26</v>
      </c>
      <c r="N15" s="101">
        <f t="shared" si="0"/>
        <v>354</v>
      </c>
      <c r="O15" s="47" t="str">
        <f t="shared" si="1"/>
        <v>Mary Williams</v>
      </c>
      <c r="Q15" s="13"/>
    </row>
    <row r="16" spans="1:17" ht="26.25" customHeight="1">
      <c r="A16" s="22"/>
      <c r="B16" s="46" t="s">
        <v>74</v>
      </c>
      <c r="C16" s="92">
        <v>14</v>
      </c>
      <c r="D16" s="92">
        <v>16</v>
      </c>
      <c r="E16" s="92">
        <v>16</v>
      </c>
      <c r="F16" s="92">
        <v>27</v>
      </c>
      <c r="G16" s="92">
        <v>7</v>
      </c>
      <c r="H16" s="92">
        <v>13</v>
      </c>
      <c r="I16" s="92">
        <v>2</v>
      </c>
      <c r="J16" s="92">
        <v>13</v>
      </c>
      <c r="K16" s="92">
        <v>7</v>
      </c>
      <c r="L16" s="92">
        <v>5</v>
      </c>
      <c r="M16" s="92">
        <v>10</v>
      </c>
      <c r="N16" s="101">
        <f t="shared" si="0"/>
        <v>130</v>
      </c>
      <c r="O16" s="47" t="str">
        <f t="shared" si="1"/>
        <v>C. Lillian Metzger</v>
      </c>
      <c r="Q16" s="13"/>
    </row>
    <row r="17" spans="1:17" ht="26.25" customHeight="1">
      <c r="A17" s="22"/>
      <c r="B17" s="46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101"/>
      <c r="O17" s="47"/>
      <c r="Q17" s="13"/>
    </row>
    <row r="18" spans="1:17" ht="26.25" customHeight="1">
      <c r="A18" s="75" t="s">
        <v>21</v>
      </c>
      <c r="B18" s="76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78" t="str">
        <f>A18</f>
        <v>Secretary of State</v>
      </c>
      <c r="P18" s="79"/>
      <c r="Q18" s="13"/>
    </row>
    <row r="19" spans="1:17" ht="26.25" customHeight="1">
      <c r="A19" s="22"/>
      <c r="B19" s="46" t="s">
        <v>22</v>
      </c>
      <c r="C19" s="92">
        <v>278</v>
      </c>
      <c r="D19" s="92">
        <v>405</v>
      </c>
      <c r="E19" s="92">
        <v>378</v>
      </c>
      <c r="F19" s="92">
        <v>355</v>
      </c>
      <c r="G19" s="92">
        <v>101</v>
      </c>
      <c r="H19" s="92">
        <v>174</v>
      </c>
      <c r="I19" s="92">
        <v>69</v>
      </c>
      <c r="J19" s="92">
        <v>168</v>
      </c>
      <c r="K19" s="92">
        <v>101</v>
      </c>
      <c r="L19" s="92">
        <v>97</v>
      </c>
      <c r="M19" s="92">
        <v>179</v>
      </c>
      <c r="N19" s="101">
        <f>+SUM(C19:M19)</f>
        <v>2305</v>
      </c>
      <c r="O19" s="117" t="str">
        <f>B19</f>
        <v>Robin Carnahan</v>
      </c>
      <c r="Q19" s="13"/>
    </row>
    <row r="20" spans="1:17" ht="26.25" customHeight="1">
      <c r="A20" s="22"/>
      <c r="B20" s="25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101"/>
      <c r="O20" s="80"/>
      <c r="Q20" s="13"/>
    </row>
    <row r="21" spans="1:17" ht="26.25" customHeight="1">
      <c r="A21" s="75" t="s">
        <v>23</v>
      </c>
      <c r="B21" s="76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78" t="str">
        <f>A21</f>
        <v>State Treasurer</v>
      </c>
      <c r="P21" s="79"/>
      <c r="Q21" s="13"/>
    </row>
    <row r="22" spans="1:17" ht="26.25" customHeight="1">
      <c r="A22" s="22"/>
      <c r="B22" s="46" t="s">
        <v>24</v>
      </c>
      <c r="C22" s="92">
        <v>100</v>
      </c>
      <c r="D22" s="92">
        <v>122</v>
      </c>
      <c r="E22" s="92">
        <v>95</v>
      </c>
      <c r="F22" s="92">
        <v>118</v>
      </c>
      <c r="G22" s="92">
        <v>33</v>
      </c>
      <c r="H22" s="92">
        <v>45</v>
      </c>
      <c r="I22" s="92">
        <v>18</v>
      </c>
      <c r="J22" s="92">
        <v>55</v>
      </c>
      <c r="K22" s="92">
        <v>25</v>
      </c>
      <c r="L22" s="92">
        <v>25</v>
      </c>
      <c r="M22" s="92">
        <v>59</v>
      </c>
      <c r="N22" s="101">
        <f>+SUM(C22:M22)</f>
        <v>695</v>
      </c>
      <c r="O22" s="117" t="str">
        <f>B22</f>
        <v>Mark Powell</v>
      </c>
      <c r="Q22" s="13"/>
    </row>
    <row r="23" spans="1:17" ht="26.25" customHeight="1">
      <c r="A23" s="22"/>
      <c r="B23" s="46" t="s">
        <v>75</v>
      </c>
      <c r="C23" s="92">
        <v>68</v>
      </c>
      <c r="D23" s="92">
        <v>100</v>
      </c>
      <c r="E23" s="92">
        <v>107</v>
      </c>
      <c r="F23" s="92">
        <v>111</v>
      </c>
      <c r="G23" s="92">
        <v>27</v>
      </c>
      <c r="H23" s="92">
        <v>66</v>
      </c>
      <c r="I23" s="92">
        <v>21</v>
      </c>
      <c r="J23" s="92">
        <v>52</v>
      </c>
      <c r="K23" s="92">
        <v>33</v>
      </c>
      <c r="L23" s="92">
        <v>30</v>
      </c>
      <c r="M23" s="92">
        <v>20</v>
      </c>
      <c r="N23" s="101">
        <f>+SUM(C23:M23)</f>
        <v>635</v>
      </c>
      <c r="O23" s="117" t="str">
        <f>B23</f>
        <v>Clint Zweifel</v>
      </c>
      <c r="Q23" s="13"/>
    </row>
    <row r="24" spans="1:17" ht="26.25" customHeight="1">
      <c r="A24" s="22"/>
      <c r="B24" s="46" t="s">
        <v>76</v>
      </c>
      <c r="C24" s="92">
        <v>47</v>
      </c>
      <c r="D24" s="92">
        <v>82</v>
      </c>
      <c r="E24" s="92">
        <v>70</v>
      </c>
      <c r="F24" s="92">
        <v>50</v>
      </c>
      <c r="G24" s="92">
        <v>28</v>
      </c>
      <c r="H24" s="92">
        <v>37</v>
      </c>
      <c r="I24" s="92">
        <v>13</v>
      </c>
      <c r="J24" s="92">
        <v>23</v>
      </c>
      <c r="K24" s="92">
        <v>21</v>
      </c>
      <c r="L24" s="92">
        <v>15</v>
      </c>
      <c r="M24" s="92">
        <v>38</v>
      </c>
      <c r="N24" s="101">
        <f>+SUM(C24:M24)</f>
        <v>424</v>
      </c>
      <c r="O24" s="117" t="str">
        <f>B24</f>
        <v>Andria Danine Simckes</v>
      </c>
      <c r="Q24" s="13"/>
    </row>
    <row r="25" spans="1:17" ht="26.25" customHeight="1">
      <c r="A25" s="22"/>
      <c r="B25" s="46" t="s">
        <v>77</v>
      </c>
      <c r="C25" s="92">
        <v>56</v>
      </c>
      <c r="D25" s="92">
        <v>82</v>
      </c>
      <c r="E25" s="92">
        <v>87</v>
      </c>
      <c r="F25" s="92">
        <v>85</v>
      </c>
      <c r="G25" s="92">
        <v>12</v>
      </c>
      <c r="H25" s="92">
        <v>38</v>
      </c>
      <c r="I25" s="92">
        <v>18</v>
      </c>
      <c r="J25" s="92">
        <v>43</v>
      </c>
      <c r="K25" s="92">
        <v>23</v>
      </c>
      <c r="L25" s="92">
        <v>23</v>
      </c>
      <c r="M25" s="92">
        <v>50</v>
      </c>
      <c r="N25" s="101">
        <f>+SUM(C25:M25)</f>
        <v>517</v>
      </c>
      <c r="O25" s="117" t="str">
        <f>B25</f>
        <v>Charles B. Wheeler</v>
      </c>
      <c r="Q25" s="13"/>
    </row>
    <row r="26" spans="1:17" ht="26.25" customHeight="1">
      <c r="A26" s="22"/>
      <c r="B26" s="46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101"/>
      <c r="O26" s="104"/>
      <c r="Q26" s="13"/>
    </row>
    <row r="27" spans="1:17" ht="26.25" customHeight="1">
      <c r="A27" s="133" t="s">
        <v>25</v>
      </c>
      <c r="B27" s="134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93"/>
      <c r="O27" s="127" t="str">
        <f>A27</f>
        <v>Attorney General</v>
      </c>
      <c r="P27" s="128"/>
      <c r="Q27" s="13"/>
    </row>
    <row r="28" spans="1:17" ht="26.25" customHeight="1">
      <c r="A28" s="22"/>
      <c r="B28" s="46" t="s">
        <v>78</v>
      </c>
      <c r="C28" s="92">
        <v>145</v>
      </c>
      <c r="D28" s="92">
        <v>178</v>
      </c>
      <c r="E28" s="92">
        <v>181</v>
      </c>
      <c r="F28" s="92">
        <v>192</v>
      </c>
      <c r="G28" s="92">
        <v>43</v>
      </c>
      <c r="H28" s="92">
        <v>88</v>
      </c>
      <c r="I28" s="92">
        <v>41</v>
      </c>
      <c r="J28" s="92">
        <v>98</v>
      </c>
      <c r="K28" s="92">
        <v>41</v>
      </c>
      <c r="L28" s="92">
        <v>44</v>
      </c>
      <c r="M28" s="92">
        <v>91</v>
      </c>
      <c r="N28" s="101">
        <f>+SUM(C28:M28)</f>
        <v>1142</v>
      </c>
      <c r="O28" s="104" t="str">
        <f>B28</f>
        <v>Chris Koster</v>
      </c>
      <c r="Q28" s="13"/>
    </row>
    <row r="29" spans="1:17" ht="26.25" customHeight="1">
      <c r="A29" s="22"/>
      <c r="B29" s="46" t="s">
        <v>79</v>
      </c>
      <c r="C29" s="92">
        <v>69</v>
      </c>
      <c r="D29" s="92">
        <v>129</v>
      </c>
      <c r="E29" s="92">
        <v>111</v>
      </c>
      <c r="F29" s="92">
        <v>102</v>
      </c>
      <c r="G29" s="92">
        <v>28</v>
      </c>
      <c r="H29" s="92">
        <v>57</v>
      </c>
      <c r="I29" s="92">
        <v>19</v>
      </c>
      <c r="J29" s="92">
        <v>43</v>
      </c>
      <c r="K29" s="92">
        <v>33</v>
      </c>
      <c r="L29" s="92">
        <v>34</v>
      </c>
      <c r="M29" s="92">
        <v>38</v>
      </c>
      <c r="N29" s="101">
        <f>+SUM(C29:M29)</f>
        <v>663</v>
      </c>
      <c r="O29" s="104" t="str">
        <f>B29</f>
        <v>Margaret Donnelly</v>
      </c>
      <c r="Q29" s="13"/>
    </row>
    <row r="30" spans="1:17" ht="26.25" customHeight="1">
      <c r="A30" s="22"/>
      <c r="B30" s="46" t="s">
        <v>80</v>
      </c>
      <c r="C30" s="92">
        <v>66</v>
      </c>
      <c r="D30" s="92">
        <v>103</v>
      </c>
      <c r="E30" s="92">
        <v>89</v>
      </c>
      <c r="F30" s="92">
        <v>72</v>
      </c>
      <c r="G30" s="92">
        <v>32</v>
      </c>
      <c r="H30" s="92">
        <v>53</v>
      </c>
      <c r="I30" s="92">
        <v>11</v>
      </c>
      <c r="J30" s="92">
        <v>26</v>
      </c>
      <c r="K30" s="92">
        <v>30</v>
      </c>
      <c r="L30" s="92">
        <v>20</v>
      </c>
      <c r="M30" s="92">
        <v>45</v>
      </c>
      <c r="N30" s="101">
        <f>+SUM(C30:M30)</f>
        <v>547</v>
      </c>
      <c r="O30" s="104" t="str">
        <f>B30</f>
        <v>Jeff Harris</v>
      </c>
      <c r="Q30" s="13"/>
    </row>
    <row r="31" spans="1:17" ht="26.25" customHeight="1">
      <c r="A31" s="22"/>
      <c r="B31" s="46" t="s">
        <v>81</v>
      </c>
      <c r="C31" s="92">
        <v>16</v>
      </c>
      <c r="D31" s="92">
        <v>15</v>
      </c>
      <c r="E31" s="92">
        <v>18</v>
      </c>
      <c r="F31" s="92">
        <v>17</v>
      </c>
      <c r="G31" s="92">
        <v>5</v>
      </c>
      <c r="H31" s="92">
        <v>7</v>
      </c>
      <c r="I31" s="92">
        <v>5</v>
      </c>
      <c r="J31" s="92">
        <v>10</v>
      </c>
      <c r="K31" s="92">
        <v>5</v>
      </c>
      <c r="L31" s="92">
        <v>4</v>
      </c>
      <c r="M31" s="92">
        <v>15</v>
      </c>
      <c r="N31" s="101">
        <f>+SUM(C31:M31)</f>
        <v>117</v>
      </c>
      <c r="O31" s="104" t="str">
        <f>B31</f>
        <v>Molly Williams</v>
      </c>
      <c r="Q31" s="13"/>
    </row>
    <row r="32" spans="1:17" ht="26.25" customHeight="1">
      <c r="A32" s="22"/>
      <c r="B32" s="46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101">
        <f>+SUM(C32:M32)</f>
        <v>0</v>
      </c>
      <c r="O32" s="104">
        <f>B32</f>
        <v>0</v>
      </c>
      <c r="Q32" s="13"/>
    </row>
    <row r="33" spans="1:17" ht="26.25" customHeight="1">
      <c r="A33" s="133" t="s">
        <v>82</v>
      </c>
      <c r="B33" s="134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93"/>
      <c r="O33" s="127" t="str">
        <f>A33</f>
        <v>U. S. Representative - 4th District</v>
      </c>
      <c r="P33" s="128"/>
      <c r="Q33" s="13"/>
    </row>
    <row r="34" spans="1:17" ht="26.25" customHeight="1">
      <c r="A34" s="22"/>
      <c r="B34" s="46" t="s">
        <v>9</v>
      </c>
      <c r="C34" s="92">
        <v>290</v>
      </c>
      <c r="D34" s="92">
        <v>417</v>
      </c>
      <c r="E34" s="92">
        <v>391</v>
      </c>
      <c r="F34" s="92">
        <v>373</v>
      </c>
      <c r="G34" s="92">
        <v>107</v>
      </c>
      <c r="H34" s="92">
        <v>190</v>
      </c>
      <c r="I34" s="92">
        <v>74</v>
      </c>
      <c r="J34" s="92">
        <v>168</v>
      </c>
      <c r="K34" s="92">
        <v>106</v>
      </c>
      <c r="L34" s="92">
        <v>95</v>
      </c>
      <c r="M34" s="92">
        <v>190</v>
      </c>
      <c r="N34" s="101">
        <f>+SUM(C34:M34)</f>
        <v>2401</v>
      </c>
      <c r="O34" s="104" t="str">
        <f>B34</f>
        <v>Ike Skelton</v>
      </c>
      <c r="Q34" s="13"/>
    </row>
    <row r="35" spans="1:17" ht="26.25" customHeight="1">
      <c r="A35" s="22"/>
      <c r="B35" s="25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101"/>
      <c r="O35" s="80"/>
      <c r="Q35" s="13"/>
    </row>
    <row r="36" spans="1:17" ht="26.25" customHeight="1">
      <c r="A36" s="135" t="s">
        <v>47</v>
      </c>
      <c r="B36" s="136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71" t="str">
        <f>A36</f>
        <v>State Senate - 31st District</v>
      </c>
      <c r="P36" s="73"/>
      <c r="Q36" s="13"/>
    </row>
    <row r="37" spans="1:17" ht="26.25" customHeight="1">
      <c r="A37" s="22"/>
      <c r="B37" s="46" t="s">
        <v>117</v>
      </c>
      <c r="C37" s="92">
        <v>243</v>
      </c>
      <c r="D37" s="92">
        <v>360</v>
      </c>
      <c r="E37" s="92">
        <v>330</v>
      </c>
      <c r="F37" s="92">
        <v>342</v>
      </c>
      <c r="G37" s="92">
        <v>91</v>
      </c>
      <c r="H37" s="92">
        <v>158</v>
      </c>
      <c r="I37" s="92">
        <v>59</v>
      </c>
      <c r="J37" s="92">
        <v>164</v>
      </c>
      <c r="K37" s="92">
        <v>95</v>
      </c>
      <c r="L37" s="92">
        <v>85</v>
      </c>
      <c r="M37" s="92">
        <v>166</v>
      </c>
      <c r="N37" s="101">
        <f>+SUM(C37:M37)</f>
        <v>2093</v>
      </c>
      <c r="O37" s="80" t="str">
        <f>B37</f>
        <v>Chris Benjamin</v>
      </c>
      <c r="Q37" s="13"/>
    </row>
    <row r="38" spans="1:17" ht="26.25" customHeight="1">
      <c r="A38" s="22"/>
      <c r="B38" s="25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101"/>
      <c r="O38" s="80"/>
      <c r="Q38" s="13"/>
    </row>
    <row r="39" spans="1:17" ht="26.25" customHeight="1">
      <c r="A39" s="23"/>
      <c r="B39" s="27"/>
      <c r="C39" s="121" t="s">
        <v>120</v>
      </c>
      <c r="D39" s="121" t="s">
        <v>123</v>
      </c>
      <c r="E39" s="121" t="s">
        <v>124</v>
      </c>
      <c r="F39" s="121" t="s">
        <v>125</v>
      </c>
      <c r="G39" s="121" t="s">
        <v>126</v>
      </c>
      <c r="H39" s="121" t="s">
        <v>127</v>
      </c>
      <c r="I39" s="121" t="s">
        <v>3</v>
      </c>
      <c r="J39" s="121" t="s">
        <v>5</v>
      </c>
      <c r="K39" s="121" t="s">
        <v>128</v>
      </c>
      <c r="L39" s="121" t="s">
        <v>129</v>
      </c>
      <c r="M39" s="122" t="s">
        <v>6</v>
      </c>
      <c r="N39" s="91"/>
      <c r="O39" s="17"/>
      <c r="P39" s="5"/>
      <c r="Q39" s="14"/>
    </row>
    <row r="40" spans="1:17" ht="26.25" customHeight="1">
      <c r="A40" s="129" t="s">
        <v>95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 ht="26.25" customHeight="1">
      <c r="A41" s="130" t="s">
        <v>17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ht="26.25" customHeight="1" thickBot="1">
      <c r="A42" s="131" t="s">
        <v>18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</row>
    <row r="43" spans="3:17" ht="26.25" customHeight="1" thickBot="1" thickTop="1">
      <c r="C43" s="17"/>
      <c r="D43" s="17"/>
      <c r="E43" s="17"/>
      <c r="F43" s="17"/>
      <c r="G43" s="28"/>
      <c r="H43" s="28"/>
      <c r="I43" s="17"/>
      <c r="J43" s="17"/>
      <c r="K43" s="17"/>
      <c r="L43" s="17"/>
      <c r="M43" s="17"/>
      <c r="N43" s="29" t="s">
        <v>0</v>
      </c>
      <c r="O43" s="20" t="s">
        <v>1</v>
      </c>
      <c r="P43" s="3"/>
      <c r="Q43" s="1" t="e">
        <f>SUM(#REF!)/20</f>
        <v>#REF!</v>
      </c>
    </row>
    <row r="44" spans="1:17" ht="25.5" customHeight="1" thickTop="1">
      <c r="A44" s="21" t="s">
        <v>2</v>
      </c>
      <c r="B44" s="24"/>
      <c r="C44" s="120" t="s">
        <v>122</v>
      </c>
      <c r="D44" s="120" t="s">
        <v>123</v>
      </c>
      <c r="E44" s="120" t="s">
        <v>124</v>
      </c>
      <c r="F44" s="121" t="s">
        <v>125</v>
      </c>
      <c r="G44" s="121" t="s">
        <v>126</v>
      </c>
      <c r="H44" s="121" t="s">
        <v>127</v>
      </c>
      <c r="I44" s="121" t="s">
        <v>3</v>
      </c>
      <c r="J44" s="121" t="s">
        <v>5</v>
      </c>
      <c r="K44" s="121" t="s">
        <v>128</v>
      </c>
      <c r="L44" s="121" t="s">
        <v>129</v>
      </c>
      <c r="M44" s="122" t="s">
        <v>6</v>
      </c>
      <c r="N44" s="30" t="s">
        <v>7</v>
      </c>
      <c r="O44" s="2" t="str">
        <f>A44</f>
        <v>DEMOCRATIC</v>
      </c>
      <c r="P44" s="4"/>
      <c r="Q44" s="6"/>
    </row>
    <row r="45" spans="1:17" ht="26.25" customHeight="1">
      <c r="A45" s="69" t="s">
        <v>109</v>
      </c>
      <c r="B45" s="70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71" t="str">
        <f>A45</f>
        <v>State Representative - 120th District</v>
      </c>
      <c r="P45" s="73"/>
      <c r="Q45" s="13"/>
    </row>
    <row r="46" spans="1:17" ht="26.25" customHeight="1">
      <c r="A46" s="22"/>
      <c r="B46" s="46" t="s">
        <v>118</v>
      </c>
      <c r="C46" s="102"/>
      <c r="D46" s="102"/>
      <c r="E46" s="102"/>
      <c r="F46" s="92">
        <v>65</v>
      </c>
      <c r="G46" s="102"/>
      <c r="H46" s="102"/>
      <c r="I46" s="92">
        <v>65</v>
      </c>
      <c r="J46" s="102"/>
      <c r="K46" s="102"/>
      <c r="L46" s="92">
        <v>90</v>
      </c>
      <c r="M46" s="92">
        <v>6</v>
      </c>
      <c r="N46" s="101">
        <f>+SUM(C46:M46)</f>
        <v>226</v>
      </c>
      <c r="O46" s="47" t="str">
        <f>B46</f>
        <v>Kristy L. Kenney</v>
      </c>
      <c r="Q46" s="13"/>
    </row>
    <row r="47" spans="1:17" ht="26.25" customHeight="1">
      <c r="A47" s="22"/>
      <c r="B47" s="26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101"/>
      <c r="O47" s="16"/>
      <c r="Q47" s="13"/>
    </row>
    <row r="48" spans="1:17" ht="26.25" customHeight="1">
      <c r="A48" s="69" t="s">
        <v>110</v>
      </c>
      <c r="B48" s="70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71" t="str">
        <f>A48</f>
        <v>State Representative - 121st District</v>
      </c>
      <c r="P48" s="73"/>
      <c r="Q48" s="13"/>
    </row>
    <row r="49" spans="1:17" ht="26.25" customHeight="1">
      <c r="A49" s="22"/>
      <c r="B49" s="46" t="s">
        <v>87</v>
      </c>
      <c r="C49" s="92">
        <v>181</v>
      </c>
      <c r="D49" s="92">
        <v>252</v>
      </c>
      <c r="E49" s="92">
        <v>263</v>
      </c>
      <c r="F49" s="92">
        <v>156</v>
      </c>
      <c r="G49" s="92">
        <v>44</v>
      </c>
      <c r="H49" s="92">
        <v>95</v>
      </c>
      <c r="I49" s="102"/>
      <c r="J49" s="102"/>
      <c r="K49" s="102"/>
      <c r="L49" s="102"/>
      <c r="M49" s="92">
        <v>110</v>
      </c>
      <c r="N49" s="101">
        <f>+SUM(C49:M49)</f>
        <v>1101</v>
      </c>
      <c r="O49" s="47" t="str">
        <f>B49</f>
        <v>Jim Jackson</v>
      </c>
      <c r="Q49" s="13"/>
    </row>
    <row r="50" spans="1:17" ht="26.25" customHeight="1">
      <c r="A50" s="22"/>
      <c r="B50" s="46" t="s">
        <v>88</v>
      </c>
      <c r="C50" s="92">
        <v>70</v>
      </c>
      <c r="D50" s="92">
        <v>135</v>
      </c>
      <c r="E50" s="92">
        <v>105</v>
      </c>
      <c r="F50" s="92">
        <v>37</v>
      </c>
      <c r="G50" s="92">
        <v>29</v>
      </c>
      <c r="H50" s="92">
        <v>23</v>
      </c>
      <c r="I50" s="102"/>
      <c r="J50" s="102"/>
      <c r="K50" s="102"/>
      <c r="L50" s="102"/>
      <c r="M50" s="92">
        <v>31</v>
      </c>
      <c r="N50" s="101">
        <f>+SUM(C50:M50)</f>
        <v>430</v>
      </c>
      <c r="O50" s="47" t="str">
        <f>B50</f>
        <v>Anthony (Art) Arton</v>
      </c>
      <c r="Q50" s="13"/>
    </row>
    <row r="51" spans="1:17" ht="26.25" customHeight="1">
      <c r="A51" s="22"/>
      <c r="B51" s="46" t="s">
        <v>89</v>
      </c>
      <c r="C51" s="92">
        <v>46</v>
      </c>
      <c r="D51" s="92">
        <v>46</v>
      </c>
      <c r="E51" s="92">
        <v>40</v>
      </c>
      <c r="F51" s="92">
        <v>30</v>
      </c>
      <c r="G51" s="92">
        <v>21</v>
      </c>
      <c r="H51" s="92">
        <v>17</v>
      </c>
      <c r="I51" s="102"/>
      <c r="J51" s="102"/>
      <c r="K51" s="102"/>
      <c r="L51" s="102"/>
      <c r="M51" s="92">
        <v>15</v>
      </c>
      <c r="N51" s="101">
        <f>+SUM(C51:M51)</f>
        <v>215</v>
      </c>
      <c r="O51" s="47" t="str">
        <f>B51</f>
        <v>Jeffrey Alvarado</v>
      </c>
      <c r="Q51" s="13"/>
    </row>
    <row r="52" spans="1:17" ht="26.25" customHeight="1">
      <c r="A52" s="22"/>
      <c r="B52" s="46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101">
        <f>+SUM(C52:M52)</f>
        <v>0</v>
      </c>
      <c r="O52" s="48"/>
      <c r="Q52" s="13"/>
    </row>
    <row r="53" spans="1:17" ht="26.25" customHeight="1">
      <c r="A53" s="69" t="s">
        <v>111</v>
      </c>
      <c r="B53" s="70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71" t="str">
        <f>A53</f>
        <v>State Representative - 122nd District</v>
      </c>
      <c r="P53" s="73"/>
      <c r="Q53" s="13"/>
    </row>
    <row r="54" spans="1:17" ht="26.25" customHeight="1">
      <c r="A54" s="22"/>
      <c r="B54" s="46" t="s">
        <v>90</v>
      </c>
      <c r="C54" s="102"/>
      <c r="D54" s="102"/>
      <c r="E54" s="102"/>
      <c r="F54" s="92">
        <v>82</v>
      </c>
      <c r="G54" s="92">
        <v>11</v>
      </c>
      <c r="H54" s="92">
        <v>60</v>
      </c>
      <c r="I54" s="102"/>
      <c r="J54" s="92">
        <v>160</v>
      </c>
      <c r="K54" s="92">
        <v>94</v>
      </c>
      <c r="L54" s="102"/>
      <c r="M54" s="92">
        <v>29</v>
      </c>
      <c r="N54" s="101">
        <f>+SUM(C54:M54)</f>
        <v>436</v>
      </c>
      <c r="O54" s="47" t="str">
        <f>B54</f>
        <v>Beth Grubb</v>
      </c>
      <c r="Q54" s="13"/>
    </row>
    <row r="55" spans="1:17" ht="26.25" customHeight="1">
      <c r="A55" s="22"/>
      <c r="B55" s="46" t="s">
        <v>8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101">
        <f>+SUM(C55:M55)</f>
        <v>0</v>
      </c>
      <c r="O55" s="47" t="str">
        <f>B55</f>
        <v> </v>
      </c>
      <c r="Q55" s="13"/>
    </row>
    <row r="56" spans="1:17" ht="26.25" customHeight="1" hidden="1">
      <c r="A56" s="22"/>
      <c r="B56" s="26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101"/>
      <c r="O56" s="16"/>
      <c r="Q56" s="13"/>
    </row>
    <row r="57" spans="1:17" ht="26.25" customHeight="1">
      <c r="A57" s="69" t="s">
        <v>27</v>
      </c>
      <c r="B57" s="70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74" t="str">
        <f>A57</f>
        <v>Circuit Judge - Circuit 17, Div. 2</v>
      </c>
      <c r="P57" s="73"/>
      <c r="Q57" s="13"/>
    </row>
    <row r="58" spans="1:17" ht="26.25" customHeight="1">
      <c r="A58" s="22"/>
      <c r="B58" s="46" t="s">
        <v>91</v>
      </c>
      <c r="C58" s="92">
        <v>263</v>
      </c>
      <c r="D58" s="92">
        <v>383</v>
      </c>
      <c r="E58" s="92">
        <v>365</v>
      </c>
      <c r="F58" s="92">
        <v>350</v>
      </c>
      <c r="G58" s="92">
        <v>94</v>
      </c>
      <c r="H58" s="92">
        <v>171</v>
      </c>
      <c r="I58" s="92">
        <v>62</v>
      </c>
      <c r="J58" s="92">
        <v>164</v>
      </c>
      <c r="K58" s="92">
        <v>96</v>
      </c>
      <c r="L58" s="92">
        <v>89</v>
      </c>
      <c r="M58" s="92">
        <v>168</v>
      </c>
      <c r="N58" s="101">
        <f>+SUM(C58:M58)</f>
        <v>2205</v>
      </c>
      <c r="O58" s="47" t="str">
        <f>B58</f>
        <v>Mike Wagner</v>
      </c>
      <c r="Q58" s="13"/>
    </row>
    <row r="59" spans="1:17" ht="26.25" customHeight="1">
      <c r="A59" s="22"/>
      <c r="B59" s="26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01"/>
      <c r="O59" s="16"/>
      <c r="Q59" s="13"/>
    </row>
    <row r="60" spans="1:17" ht="26.25" customHeight="1">
      <c r="A60" s="69" t="s">
        <v>29</v>
      </c>
      <c r="B60" s="70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71" t="str">
        <f>A60</f>
        <v>County Commissioner - Eastern District</v>
      </c>
      <c r="P60" s="73"/>
      <c r="Q60" s="13"/>
    </row>
    <row r="61" spans="1:17" ht="26.25" customHeight="1">
      <c r="A61" s="22"/>
      <c r="B61" s="46" t="s">
        <v>93</v>
      </c>
      <c r="C61" s="92"/>
      <c r="D61" s="92"/>
      <c r="E61" s="102"/>
      <c r="F61" s="102"/>
      <c r="G61" s="92"/>
      <c r="H61" s="102"/>
      <c r="I61" s="102"/>
      <c r="J61" s="102"/>
      <c r="K61" s="92"/>
      <c r="L61" s="92"/>
      <c r="M61" s="92"/>
      <c r="N61" s="101">
        <f>+SUM(C61:M61)</f>
        <v>0</v>
      </c>
      <c r="O61" s="47" t="str">
        <f>B61</f>
        <v>No Candidate</v>
      </c>
      <c r="Q61" s="13"/>
    </row>
    <row r="62" spans="1:17" ht="26.25" customHeight="1">
      <c r="A62" s="22"/>
      <c r="B62" s="46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101"/>
      <c r="O62" s="47"/>
      <c r="Q62" s="13"/>
    </row>
    <row r="63" spans="1:17" ht="26.25" customHeight="1">
      <c r="A63" s="69" t="s">
        <v>28</v>
      </c>
      <c r="B63" s="70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71" t="str">
        <f>A63</f>
        <v>County Commissioner - Western District</v>
      </c>
      <c r="P63" s="72"/>
      <c r="Q63" s="13"/>
    </row>
    <row r="64" spans="1:17" ht="26.25" customHeight="1">
      <c r="A64" s="22"/>
      <c r="B64" s="46" t="s">
        <v>92</v>
      </c>
      <c r="C64" s="102"/>
      <c r="D64" s="102"/>
      <c r="E64" s="92">
        <v>282</v>
      </c>
      <c r="F64" s="92">
        <v>94</v>
      </c>
      <c r="G64" s="102"/>
      <c r="H64" s="92">
        <v>132</v>
      </c>
      <c r="I64" s="92">
        <v>23</v>
      </c>
      <c r="J64" s="92">
        <v>82</v>
      </c>
      <c r="K64" s="114"/>
      <c r="L64" s="114"/>
      <c r="M64" s="92">
        <v>53</v>
      </c>
      <c r="N64" s="101">
        <f>+SUM(C64:M64)</f>
        <v>666</v>
      </c>
      <c r="O64" s="47" t="str">
        <f>B64</f>
        <v>Chuck Owings</v>
      </c>
      <c r="Q64" s="13"/>
    </row>
    <row r="65" spans="1:17" ht="26.25" customHeight="1">
      <c r="A65" s="22"/>
      <c r="B65" s="46" t="s">
        <v>30</v>
      </c>
      <c r="C65" s="102"/>
      <c r="D65" s="102"/>
      <c r="E65" s="92">
        <v>110</v>
      </c>
      <c r="F65" s="92">
        <v>304</v>
      </c>
      <c r="G65" s="102"/>
      <c r="H65" s="92">
        <v>75</v>
      </c>
      <c r="I65" s="92">
        <v>62</v>
      </c>
      <c r="J65" s="92">
        <v>92</v>
      </c>
      <c r="K65" s="114"/>
      <c r="L65" s="114"/>
      <c r="M65" s="92">
        <v>35</v>
      </c>
      <c r="N65" s="101">
        <f>+SUM(C65:M65)</f>
        <v>678</v>
      </c>
      <c r="O65" s="47" t="str">
        <f>B65</f>
        <v>Destry Hough</v>
      </c>
      <c r="Q65" s="13"/>
    </row>
    <row r="66" spans="1:17" ht="26.25" customHeight="1">
      <c r="A66" s="22"/>
      <c r="B66" s="25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101"/>
      <c r="O66" s="16"/>
      <c r="Q66" s="13"/>
    </row>
    <row r="67" spans="1:17" ht="26.25" customHeight="1">
      <c r="A67" s="69" t="s">
        <v>43</v>
      </c>
      <c r="B67" s="70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71" t="str">
        <f>A67</f>
        <v>Treasurer</v>
      </c>
      <c r="P67" s="72"/>
      <c r="Q67" s="13"/>
    </row>
    <row r="68" spans="1:17" ht="26.25" customHeight="1">
      <c r="A68" s="22"/>
      <c r="B68" s="46" t="s">
        <v>94</v>
      </c>
      <c r="C68" s="92">
        <v>273</v>
      </c>
      <c r="D68" s="92">
        <v>382</v>
      </c>
      <c r="E68" s="92">
        <v>355</v>
      </c>
      <c r="F68" s="92">
        <v>351</v>
      </c>
      <c r="G68" s="92">
        <v>101</v>
      </c>
      <c r="H68" s="92">
        <v>180</v>
      </c>
      <c r="I68" s="92">
        <v>69</v>
      </c>
      <c r="J68" s="92">
        <v>168</v>
      </c>
      <c r="K68" s="92">
        <v>102</v>
      </c>
      <c r="L68" s="92">
        <v>91</v>
      </c>
      <c r="M68" s="92">
        <v>173</v>
      </c>
      <c r="N68" s="101">
        <f>+SUM(C68:M68)</f>
        <v>2245</v>
      </c>
      <c r="O68" s="47" t="str">
        <f>B68</f>
        <v>Steven D. Shippy</v>
      </c>
      <c r="Q68" s="13"/>
    </row>
    <row r="69" spans="1:17" ht="26.25" customHeight="1">
      <c r="A69" s="22"/>
      <c r="B69" s="25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101"/>
      <c r="O69" s="16"/>
      <c r="Q69" s="13"/>
    </row>
    <row r="70" spans="1:17" ht="26.25" customHeight="1">
      <c r="A70" s="69" t="s">
        <v>31</v>
      </c>
      <c r="B70" s="70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71" t="str">
        <f>A70</f>
        <v>Sheriff</v>
      </c>
      <c r="P70" s="72"/>
      <c r="Q70" s="13"/>
    </row>
    <row r="71" spans="1:17" ht="26.25" customHeight="1">
      <c r="A71" s="22"/>
      <c r="B71" s="46" t="s">
        <v>93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101">
        <f>+SUM(C71:M71)</f>
        <v>0</v>
      </c>
      <c r="O71" s="47" t="str">
        <f>B71</f>
        <v>No Candidate</v>
      </c>
      <c r="Q71" s="13"/>
    </row>
    <row r="72" spans="1:17" ht="26.25" customHeight="1">
      <c r="A72" s="22"/>
      <c r="B72" s="25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101"/>
      <c r="O72" s="16"/>
      <c r="Q72" s="13"/>
    </row>
    <row r="73" spans="1:17" ht="26.25" customHeight="1">
      <c r="A73" s="69" t="s">
        <v>32</v>
      </c>
      <c r="B73" s="70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71" t="str">
        <f>A73</f>
        <v>Coroner</v>
      </c>
      <c r="P73" s="72"/>
      <c r="Q73" s="13"/>
    </row>
    <row r="74" spans="1:17" ht="26.25" customHeight="1">
      <c r="A74" s="22"/>
      <c r="B74" s="46" t="s">
        <v>93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101">
        <f>+SUM(C74:M74)</f>
        <v>0</v>
      </c>
      <c r="O74" s="47" t="str">
        <f>B74</f>
        <v>No Candidate</v>
      </c>
      <c r="Q74" s="13"/>
    </row>
    <row r="75" spans="1:17" ht="26.25" customHeight="1">
      <c r="A75" s="22"/>
      <c r="B75" s="25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101"/>
      <c r="O75" s="16"/>
      <c r="Q75" s="13"/>
    </row>
    <row r="76" spans="1:17" ht="26.25" customHeight="1">
      <c r="A76" s="69" t="s">
        <v>33</v>
      </c>
      <c r="B76" s="70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4"/>
      <c r="O76" s="71" t="str">
        <f>A76</f>
        <v>Public Administrator</v>
      </c>
      <c r="P76" s="72"/>
      <c r="Q76" s="13"/>
    </row>
    <row r="77" spans="1:17" ht="26.25" customHeight="1">
      <c r="A77" s="22"/>
      <c r="B77" s="46" t="s">
        <v>93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101">
        <f>+SUM(C77:M77)</f>
        <v>0</v>
      </c>
      <c r="O77" s="47" t="str">
        <f>B77</f>
        <v>No Candidate</v>
      </c>
      <c r="Q77" s="13"/>
    </row>
    <row r="78" spans="1:17" ht="26.25" customHeight="1">
      <c r="A78" s="23"/>
      <c r="B78" s="27"/>
      <c r="C78" s="121" t="s">
        <v>120</v>
      </c>
      <c r="D78" s="121" t="s">
        <v>123</v>
      </c>
      <c r="E78" s="121" t="s">
        <v>124</v>
      </c>
      <c r="F78" s="121" t="s">
        <v>125</v>
      </c>
      <c r="G78" s="121" t="s">
        <v>126</v>
      </c>
      <c r="H78" s="121" t="s">
        <v>127</v>
      </c>
      <c r="I78" s="121" t="s">
        <v>3</v>
      </c>
      <c r="J78" s="121" t="s">
        <v>5</v>
      </c>
      <c r="K78" s="121" t="s">
        <v>128</v>
      </c>
      <c r="L78" s="121" t="s">
        <v>129</v>
      </c>
      <c r="M78" s="122" t="s">
        <v>6</v>
      </c>
      <c r="N78" s="91"/>
      <c r="O78" s="17"/>
      <c r="P78" s="5"/>
      <c r="Q78" s="14"/>
    </row>
    <row r="80" ht="13.5" customHeight="1">
      <c r="A80" s="39" t="s">
        <v>34</v>
      </c>
    </row>
    <row r="81" ht="12.75">
      <c r="R81" s="11" t="s">
        <v>10</v>
      </c>
    </row>
  </sheetData>
  <sheetProtection/>
  <mergeCells count="12">
    <mergeCell ref="A41:Q41"/>
    <mergeCell ref="A42:Q42"/>
    <mergeCell ref="A27:B27"/>
    <mergeCell ref="O27:P27"/>
    <mergeCell ref="A36:B36"/>
    <mergeCell ref="A33:B33"/>
    <mergeCell ref="O33:P33"/>
    <mergeCell ref="A40:Q40"/>
    <mergeCell ref="A1:Q1"/>
    <mergeCell ref="A2:Q2"/>
    <mergeCell ref="A3:Q3"/>
    <mergeCell ref="A6:B6"/>
  </mergeCells>
  <printOptions/>
  <pageMargins left="0.25" right="0.25" top="0.5" bottom="0.25" header="0.5" footer="0.5"/>
  <pageSetup fitToHeight="2" horizontalDpi="600" verticalDpi="600" orientation="landscape" paperSize="17" scale="55" r:id="rId1"/>
  <rowBreaks count="1" manualBreakCount="1">
    <brk id="39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7"/>
  <sheetViews>
    <sheetView workbookViewId="0" topLeftCell="A2">
      <selection activeCell="G4" sqref="G1:G16384"/>
    </sheetView>
  </sheetViews>
  <sheetFormatPr defaultColWidth="9.140625" defaultRowHeight="12.75"/>
  <cols>
    <col min="1" max="1" width="29.00390625" style="0" customWidth="1"/>
    <col min="2" max="2" width="29.140625" style="0" customWidth="1"/>
    <col min="3" max="3" width="19.421875" style="0" customWidth="1"/>
    <col min="4" max="4" width="23.140625" style="0" customWidth="1"/>
    <col min="5" max="5" width="23.7109375" style="0" customWidth="1"/>
    <col min="6" max="6" width="23.28125" style="0" customWidth="1"/>
    <col min="7" max="7" width="17.421875" style="0" customWidth="1"/>
    <col min="8" max="8" width="22.00390625" style="0" customWidth="1"/>
    <col min="9" max="9" width="15.421875" style="0" customWidth="1"/>
    <col min="10" max="10" width="15.00390625" style="0" customWidth="1"/>
    <col min="11" max="11" width="23.140625" style="0" customWidth="1"/>
    <col min="12" max="12" width="20.7109375" style="0" customWidth="1"/>
    <col min="13" max="13" width="14.57421875" style="0" customWidth="1"/>
    <col min="14" max="14" width="12.00390625" style="0" customWidth="1"/>
    <col min="15" max="15" width="33.00390625" style="0" customWidth="1"/>
    <col min="16" max="16" width="25.8515625" style="0" customWidth="1"/>
    <col min="17" max="17" width="6.28125" style="0" customWidth="1"/>
    <col min="21" max="21" width="10.421875" style="0" customWidth="1"/>
  </cols>
  <sheetData>
    <row r="1" spans="1:17" ht="32.25" customHeight="1">
      <c r="A1" s="129" t="str">
        <f>+Democrat!A1</f>
        <v>August 5, 2008 Primary Election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31.5" customHeight="1">
      <c r="A2" s="129" t="str">
        <f>+Democrat!A2</f>
        <v>Official Totals as certified by the Election Canvass Board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27.75" customHeight="1" thickBot="1">
      <c r="A3" s="137" t="str">
        <f>+Democrat!A3</f>
        <v>Provided by Gilbert Powers, County Clerk and Election Authority for Johnson County, Missouri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3:17" ht="19.5" thickBot="1" thickTop="1">
      <c r="C4" s="52"/>
      <c r="D4" s="52"/>
      <c r="E4" s="52"/>
      <c r="F4" s="52"/>
      <c r="G4" s="53"/>
      <c r="H4" s="53"/>
      <c r="I4" s="52"/>
      <c r="J4" s="52"/>
      <c r="K4" s="52"/>
      <c r="L4" s="52"/>
      <c r="M4" s="52"/>
      <c r="N4" s="54" t="s">
        <v>11</v>
      </c>
      <c r="O4" s="20" t="s">
        <v>1</v>
      </c>
      <c r="P4" s="3"/>
      <c r="Q4" s="1"/>
    </row>
    <row r="5" spans="1:21" ht="24.75" customHeight="1" thickTop="1">
      <c r="A5" s="49" t="s">
        <v>12</v>
      </c>
      <c r="B5" s="24"/>
      <c r="C5" s="120" t="s">
        <v>122</v>
      </c>
      <c r="D5" s="120" t="s">
        <v>123</v>
      </c>
      <c r="E5" s="120" t="s">
        <v>124</v>
      </c>
      <c r="F5" s="121" t="s">
        <v>125</v>
      </c>
      <c r="G5" s="121" t="s">
        <v>126</v>
      </c>
      <c r="H5" s="121" t="s">
        <v>127</v>
      </c>
      <c r="I5" s="121" t="s">
        <v>3</v>
      </c>
      <c r="J5" s="121" t="s">
        <v>5</v>
      </c>
      <c r="K5" s="121" t="s">
        <v>128</v>
      </c>
      <c r="L5" s="121" t="s">
        <v>129</v>
      </c>
      <c r="M5" s="122" t="s">
        <v>6</v>
      </c>
      <c r="N5" s="55" t="s">
        <v>7</v>
      </c>
      <c r="O5" s="51" t="str">
        <f>A5</f>
        <v>Republican</v>
      </c>
      <c r="P5" s="4"/>
      <c r="Q5" s="13"/>
      <c r="U5" t="s">
        <v>121</v>
      </c>
    </row>
    <row r="6" spans="1:21" ht="24.75" customHeight="1">
      <c r="A6" s="75" t="s">
        <v>19</v>
      </c>
      <c r="B6" s="70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71" t="str">
        <f>A6</f>
        <v>Governor</v>
      </c>
      <c r="P6" s="72"/>
      <c r="Q6" s="13"/>
      <c r="U6" t="s">
        <v>4</v>
      </c>
    </row>
    <row r="7" spans="1:17" ht="24.75" customHeight="1">
      <c r="A7" s="22"/>
      <c r="B7" s="46" t="s">
        <v>49</v>
      </c>
      <c r="C7" s="92">
        <v>33</v>
      </c>
      <c r="D7" s="92">
        <v>42</v>
      </c>
      <c r="E7" s="92">
        <v>26</v>
      </c>
      <c r="F7" s="92">
        <v>45</v>
      </c>
      <c r="G7" s="92">
        <v>23</v>
      </c>
      <c r="H7" s="92">
        <v>11</v>
      </c>
      <c r="I7" s="92">
        <v>7</v>
      </c>
      <c r="J7" s="92">
        <v>22</v>
      </c>
      <c r="K7" s="92">
        <v>7</v>
      </c>
      <c r="L7" s="92">
        <v>12</v>
      </c>
      <c r="M7" s="92">
        <v>12</v>
      </c>
      <c r="N7" s="101">
        <f>+SUM(C7:M7)</f>
        <v>240</v>
      </c>
      <c r="O7" s="47" t="str">
        <f>B7</f>
        <v>Scott Long</v>
      </c>
      <c r="Q7" s="13"/>
    </row>
    <row r="8" spans="1:17" ht="24.75" customHeight="1">
      <c r="A8" s="22"/>
      <c r="B8" s="46" t="s">
        <v>36</v>
      </c>
      <c r="C8" s="92">
        <v>232</v>
      </c>
      <c r="D8" s="92">
        <v>205</v>
      </c>
      <c r="E8" s="92">
        <v>175</v>
      </c>
      <c r="F8" s="92">
        <v>201</v>
      </c>
      <c r="G8" s="92">
        <v>149</v>
      </c>
      <c r="H8" s="92">
        <v>107</v>
      </c>
      <c r="I8" s="92">
        <v>23</v>
      </c>
      <c r="J8" s="92">
        <v>139</v>
      </c>
      <c r="K8" s="92">
        <v>78</v>
      </c>
      <c r="L8" s="92">
        <v>84</v>
      </c>
      <c r="M8" s="92">
        <v>86</v>
      </c>
      <c r="N8" s="101">
        <f>+SUM(C8:M8)</f>
        <v>1479</v>
      </c>
      <c r="O8" s="47" t="str">
        <f>B8</f>
        <v>Sarah Steelman</v>
      </c>
      <c r="Q8" s="13"/>
    </row>
    <row r="9" spans="1:17" ht="24.75" customHeight="1">
      <c r="A9" s="22"/>
      <c r="B9" s="46" t="s">
        <v>50</v>
      </c>
      <c r="C9" s="92">
        <v>198</v>
      </c>
      <c r="D9" s="92">
        <v>168</v>
      </c>
      <c r="E9" s="92">
        <v>150</v>
      </c>
      <c r="F9" s="92">
        <v>100</v>
      </c>
      <c r="G9" s="92">
        <v>53</v>
      </c>
      <c r="H9" s="92">
        <v>61</v>
      </c>
      <c r="I9" s="92">
        <v>29</v>
      </c>
      <c r="J9" s="92">
        <v>42</v>
      </c>
      <c r="K9" s="92">
        <v>47</v>
      </c>
      <c r="L9" s="92">
        <v>32</v>
      </c>
      <c r="M9" s="92">
        <v>55</v>
      </c>
      <c r="N9" s="101">
        <f>+SUM(C9:M9)</f>
        <v>935</v>
      </c>
      <c r="O9" s="47" t="str">
        <f>B9</f>
        <v>Kenny Hulshof</v>
      </c>
      <c r="Q9" s="13"/>
    </row>
    <row r="10" spans="1:17" ht="24.75" customHeight="1">
      <c r="A10" s="22"/>
      <c r="B10" s="46" t="s">
        <v>51</v>
      </c>
      <c r="C10" s="92">
        <v>10</v>
      </c>
      <c r="D10" s="92">
        <v>9</v>
      </c>
      <c r="E10" s="92">
        <v>7</v>
      </c>
      <c r="F10" s="92">
        <v>16</v>
      </c>
      <c r="G10" s="92">
        <v>7</v>
      </c>
      <c r="H10" s="92">
        <v>6</v>
      </c>
      <c r="I10" s="92">
        <v>0</v>
      </c>
      <c r="J10" s="92">
        <v>8</v>
      </c>
      <c r="K10" s="92">
        <v>0</v>
      </c>
      <c r="L10" s="92">
        <v>4</v>
      </c>
      <c r="M10" s="92">
        <v>3</v>
      </c>
      <c r="N10" s="101">
        <f>+SUM(C10:M10)</f>
        <v>70</v>
      </c>
      <c r="O10" s="47" t="str">
        <f>B10</f>
        <v>Jennie Lee (Jen) Schwartze Sievers</v>
      </c>
      <c r="Q10" s="13"/>
    </row>
    <row r="11" spans="1:17" ht="24.75" customHeight="1">
      <c r="A11" s="22"/>
      <c r="B11" s="26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01"/>
      <c r="O11" s="47"/>
      <c r="Q11" s="13"/>
    </row>
    <row r="12" spans="1:17" ht="24.75" customHeight="1">
      <c r="A12" s="75" t="s">
        <v>20</v>
      </c>
      <c r="B12" s="70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71" t="str">
        <f>A12</f>
        <v>Lieutenant Governor</v>
      </c>
      <c r="P12" s="72"/>
      <c r="Q12" s="13"/>
    </row>
    <row r="13" spans="1:17" ht="24.75" customHeight="1">
      <c r="A13" s="22"/>
      <c r="B13" s="46" t="s">
        <v>35</v>
      </c>
      <c r="C13" s="92">
        <v>353</v>
      </c>
      <c r="D13" s="92">
        <v>321</v>
      </c>
      <c r="E13" s="92">
        <v>263</v>
      </c>
      <c r="F13" s="92">
        <v>242</v>
      </c>
      <c r="G13" s="92">
        <v>178</v>
      </c>
      <c r="H13" s="92">
        <v>126</v>
      </c>
      <c r="I13" s="92">
        <v>40</v>
      </c>
      <c r="J13" s="92">
        <v>133</v>
      </c>
      <c r="K13" s="92">
        <v>99</v>
      </c>
      <c r="L13" s="92">
        <v>93</v>
      </c>
      <c r="M13" s="92">
        <v>100</v>
      </c>
      <c r="N13" s="101">
        <f>+SUM(C13:M13)</f>
        <v>1948</v>
      </c>
      <c r="O13" s="47" t="str">
        <f>B13</f>
        <v>Peter Kinder</v>
      </c>
      <c r="Q13" s="13"/>
    </row>
    <row r="14" spans="1:17" ht="24.75" customHeight="1">
      <c r="A14" s="22"/>
      <c r="B14" s="46" t="s">
        <v>52</v>
      </c>
      <c r="C14" s="92">
        <v>53</v>
      </c>
      <c r="D14" s="92">
        <v>51</v>
      </c>
      <c r="E14" s="92">
        <v>41</v>
      </c>
      <c r="F14" s="92">
        <v>65</v>
      </c>
      <c r="G14" s="92">
        <v>23</v>
      </c>
      <c r="H14" s="92">
        <v>35</v>
      </c>
      <c r="I14" s="92">
        <v>10</v>
      </c>
      <c r="J14" s="92">
        <v>39</v>
      </c>
      <c r="K14" s="92">
        <v>21</v>
      </c>
      <c r="L14" s="92">
        <v>22</v>
      </c>
      <c r="M14" s="92">
        <v>25</v>
      </c>
      <c r="N14" s="101">
        <f>+SUM(C14:M14)</f>
        <v>385</v>
      </c>
      <c r="O14" s="47" t="str">
        <f>B14</f>
        <v>Paul Douglas Sims</v>
      </c>
      <c r="Q14" s="13"/>
    </row>
    <row r="15" spans="1:17" ht="24.75" customHeight="1">
      <c r="A15" s="22"/>
      <c r="B15" s="46" t="s">
        <v>107</v>
      </c>
      <c r="C15" s="92">
        <v>35</v>
      </c>
      <c r="D15" s="92">
        <v>26</v>
      </c>
      <c r="E15" s="92">
        <v>25</v>
      </c>
      <c r="F15" s="92">
        <v>31</v>
      </c>
      <c r="G15" s="92">
        <v>25</v>
      </c>
      <c r="H15" s="92">
        <v>10</v>
      </c>
      <c r="I15" s="92">
        <v>4</v>
      </c>
      <c r="J15" s="92">
        <v>31</v>
      </c>
      <c r="K15" s="92">
        <v>4</v>
      </c>
      <c r="L15" s="92">
        <v>12</v>
      </c>
      <c r="M15" s="92">
        <v>17</v>
      </c>
      <c r="N15" s="101">
        <f>+SUM(C15:M15)</f>
        <v>220</v>
      </c>
      <c r="O15" s="47" t="str">
        <f>B15</f>
        <v>Arthur Hodge, Sr.</v>
      </c>
      <c r="Q15" s="13"/>
    </row>
    <row r="16" spans="1:17" ht="24.75" customHeight="1">
      <c r="A16" s="22"/>
      <c r="B16" s="26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101"/>
      <c r="O16" s="47"/>
      <c r="Q16" s="13"/>
    </row>
    <row r="17" spans="1:17" ht="24.75" customHeight="1">
      <c r="A17" s="75" t="s">
        <v>21</v>
      </c>
      <c r="B17" s="70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71" t="str">
        <f>A17</f>
        <v>Secretary of State</v>
      </c>
      <c r="P17" s="73"/>
      <c r="Q17" s="13"/>
    </row>
    <row r="18" spans="1:17" ht="24.75" customHeight="1">
      <c r="A18" s="22"/>
      <c r="B18" s="46" t="s">
        <v>53</v>
      </c>
      <c r="C18" s="92">
        <v>409</v>
      </c>
      <c r="D18" s="92">
        <v>360</v>
      </c>
      <c r="E18" s="92">
        <v>316</v>
      </c>
      <c r="F18" s="92">
        <v>312</v>
      </c>
      <c r="G18" s="92">
        <v>203</v>
      </c>
      <c r="H18" s="92">
        <v>146</v>
      </c>
      <c r="I18" s="92">
        <v>46</v>
      </c>
      <c r="J18" s="92">
        <v>183</v>
      </c>
      <c r="K18" s="92">
        <v>115</v>
      </c>
      <c r="L18" s="92">
        <v>115</v>
      </c>
      <c r="M18" s="92">
        <v>129</v>
      </c>
      <c r="N18" s="101">
        <f>+SUM(C18:M18)</f>
        <v>2334</v>
      </c>
      <c r="O18" s="47" t="str">
        <f>B18</f>
        <v>Mitchell (Mitch) Hubbard</v>
      </c>
      <c r="Q18" s="13"/>
    </row>
    <row r="19" spans="1:17" ht="24.75" customHeight="1">
      <c r="A19" s="22"/>
      <c r="B19" s="26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101"/>
      <c r="O19" s="47"/>
      <c r="Q19" s="13"/>
    </row>
    <row r="20" spans="1:17" ht="24.75" customHeight="1">
      <c r="A20" s="75" t="s">
        <v>23</v>
      </c>
      <c r="B20" s="70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71" t="str">
        <f>A20</f>
        <v>State Treasurer</v>
      </c>
      <c r="P20" s="73"/>
      <c r="Q20" s="13"/>
    </row>
    <row r="21" spans="1:17" ht="24.75" customHeight="1">
      <c r="A21" s="22"/>
      <c r="B21" s="46" t="s">
        <v>54</v>
      </c>
      <c r="C21" s="92">
        <v>408</v>
      </c>
      <c r="D21" s="92">
        <v>360</v>
      </c>
      <c r="E21" s="92">
        <v>311</v>
      </c>
      <c r="F21" s="92">
        <v>311</v>
      </c>
      <c r="G21" s="92">
        <v>201</v>
      </c>
      <c r="H21" s="92">
        <v>144</v>
      </c>
      <c r="I21" s="92">
        <v>47</v>
      </c>
      <c r="J21" s="92">
        <v>179</v>
      </c>
      <c r="K21" s="92">
        <v>112</v>
      </c>
      <c r="L21" s="92">
        <v>106</v>
      </c>
      <c r="M21" s="92">
        <v>133</v>
      </c>
      <c r="N21" s="101">
        <f>+SUM(C21:M21)</f>
        <v>2312</v>
      </c>
      <c r="O21" s="47" t="str">
        <f>B21</f>
        <v>Brad Lager</v>
      </c>
      <c r="Q21" s="13"/>
    </row>
    <row r="22" spans="1:17" ht="24.75" customHeight="1">
      <c r="A22" s="22"/>
      <c r="B22" s="46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101"/>
      <c r="O22" s="47"/>
      <c r="Q22" s="13"/>
    </row>
    <row r="23" spans="1:17" ht="24.75" customHeight="1">
      <c r="A23" s="75" t="s">
        <v>25</v>
      </c>
      <c r="B23" s="70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71" t="str">
        <f>A23</f>
        <v>Attorney General</v>
      </c>
      <c r="P23" s="73"/>
      <c r="Q23" s="13"/>
    </row>
    <row r="24" spans="1:17" ht="24.75" customHeight="1">
      <c r="A24" s="22"/>
      <c r="B24" s="46" t="s">
        <v>55</v>
      </c>
      <c r="C24" s="92">
        <v>409</v>
      </c>
      <c r="D24" s="92">
        <v>367</v>
      </c>
      <c r="E24" s="92">
        <v>317</v>
      </c>
      <c r="F24" s="92">
        <v>319</v>
      </c>
      <c r="G24" s="92">
        <v>206</v>
      </c>
      <c r="H24" s="92">
        <v>147</v>
      </c>
      <c r="I24" s="92">
        <v>48</v>
      </c>
      <c r="J24" s="92">
        <v>185</v>
      </c>
      <c r="K24" s="92">
        <v>115</v>
      </c>
      <c r="L24" s="92">
        <v>117</v>
      </c>
      <c r="M24" s="92">
        <v>136</v>
      </c>
      <c r="N24" s="101">
        <f>+SUM(C24:M24)</f>
        <v>2366</v>
      </c>
      <c r="O24" s="47" t="str">
        <f>B24</f>
        <v>Mike Gibbons</v>
      </c>
      <c r="Q24" s="13"/>
    </row>
    <row r="25" spans="1:17" ht="24.75" customHeight="1">
      <c r="A25" s="22"/>
      <c r="B25" s="26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101"/>
      <c r="O25" s="47"/>
      <c r="Q25" s="13"/>
    </row>
    <row r="26" spans="1:17" ht="24.75" customHeight="1">
      <c r="A26" s="133" t="s">
        <v>108</v>
      </c>
      <c r="B26" s="13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71" t="str">
        <f>A26</f>
        <v>U.S. Representative - 4th District</v>
      </c>
      <c r="P26" s="73"/>
      <c r="Q26" s="13"/>
    </row>
    <row r="27" spans="1:17" ht="24.75" customHeight="1">
      <c r="A27" s="22"/>
      <c r="B27" s="46" t="s">
        <v>56</v>
      </c>
      <c r="C27" s="92">
        <v>88</v>
      </c>
      <c r="D27" s="92">
        <v>75</v>
      </c>
      <c r="E27" s="92">
        <v>69</v>
      </c>
      <c r="F27" s="92">
        <v>73</v>
      </c>
      <c r="G27" s="92">
        <v>63</v>
      </c>
      <c r="H27" s="92">
        <v>37</v>
      </c>
      <c r="I27" s="92">
        <v>8</v>
      </c>
      <c r="J27" s="92">
        <v>49</v>
      </c>
      <c r="K27" s="92">
        <v>26</v>
      </c>
      <c r="L27" s="92">
        <v>32</v>
      </c>
      <c r="M27" s="92">
        <v>24</v>
      </c>
      <c r="N27" s="101">
        <f>+SUM(C27:M27)</f>
        <v>544</v>
      </c>
      <c r="O27" s="47" t="str">
        <f>B27</f>
        <v>Stanley Plough, Jr.</v>
      </c>
      <c r="Q27" s="13"/>
    </row>
    <row r="28" spans="1:17" ht="24.75" customHeight="1">
      <c r="A28" s="22"/>
      <c r="B28" s="46" t="s">
        <v>57</v>
      </c>
      <c r="C28" s="92">
        <v>86</v>
      </c>
      <c r="D28" s="92">
        <v>66</v>
      </c>
      <c r="E28" s="92">
        <v>38</v>
      </c>
      <c r="F28" s="92">
        <v>58</v>
      </c>
      <c r="G28" s="92">
        <v>33</v>
      </c>
      <c r="H28" s="92">
        <v>28</v>
      </c>
      <c r="I28" s="92">
        <v>4</v>
      </c>
      <c r="J28" s="92">
        <v>28</v>
      </c>
      <c r="K28" s="92">
        <v>20</v>
      </c>
      <c r="L28" s="92">
        <v>11</v>
      </c>
      <c r="M28" s="92">
        <v>18</v>
      </c>
      <c r="N28" s="101">
        <f>+SUM(C28:M28)</f>
        <v>390</v>
      </c>
      <c r="O28" s="47" t="str">
        <f>B28</f>
        <v>Joseph Terrazas</v>
      </c>
      <c r="Q28" s="13"/>
    </row>
    <row r="29" spans="1:17" ht="24.75" customHeight="1">
      <c r="A29" s="22"/>
      <c r="B29" s="46" t="s">
        <v>37</v>
      </c>
      <c r="C29" s="92">
        <v>216</v>
      </c>
      <c r="D29" s="92">
        <v>203</v>
      </c>
      <c r="E29" s="92">
        <v>167</v>
      </c>
      <c r="F29" s="92">
        <v>180</v>
      </c>
      <c r="G29" s="92">
        <v>101</v>
      </c>
      <c r="H29" s="92">
        <v>80</v>
      </c>
      <c r="I29" s="92">
        <v>37</v>
      </c>
      <c r="J29" s="92">
        <v>113</v>
      </c>
      <c r="K29" s="92">
        <v>67</v>
      </c>
      <c r="L29" s="92">
        <v>68</v>
      </c>
      <c r="M29" s="92">
        <v>72</v>
      </c>
      <c r="N29" s="101">
        <f>+SUM(C29:M29)</f>
        <v>1304</v>
      </c>
      <c r="O29" s="47" t="str">
        <f>B29</f>
        <v>Jeff Parnell</v>
      </c>
      <c r="Q29" s="13"/>
    </row>
    <row r="30" spans="1:17" ht="26.25" customHeight="1">
      <c r="A30" s="23"/>
      <c r="B30" s="27"/>
      <c r="N30" s="91"/>
      <c r="O30" s="17"/>
      <c r="P30" s="5"/>
      <c r="Q30" s="14"/>
    </row>
    <row r="31" spans="1:17" ht="24.75" customHeight="1">
      <c r="A31" s="133" t="s">
        <v>47</v>
      </c>
      <c r="B31" s="134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74" t="str">
        <f>A31</f>
        <v>State Senate - 31st District</v>
      </c>
      <c r="P31" s="73"/>
      <c r="Q31" s="13"/>
    </row>
    <row r="32" spans="1:17" ht="24.75" customHeight="1">
      <c r="A32" s="22"/>
      <c r="B32" s="46" t="s">
        <v>58</v>
      </c>
      <c r="C32" s="92">
        <v>45</v>
      </c>
      <c r="D32" s="92">
        <v>43</v>
      </c>
      <c r="E32" s="92">
        <v>44</v>
      </c>
      <c r="F32" s="92">
        <v>86</v>
      </c>
      <c r="G32" s="92">
        <v>32</v>
      </c>
      <c r="H32" s="92">
        <v>26</v>
      </c>
      <c r="I32" s="92">
        <v>13</v>
      </c>
      <c r="J32" s="92">
        <v>78</v>
      </c>
      <c r="K32" s="92">
        <v>12</v>
      </c>
      <c r="L32" s="92">
        <v>31</v>
      </c>
      <c r="M32" s="92">
        <v>21</v>
      </c>
      <c r="N32" s="101">
        <f>+SUM(C32:M32)</f>
        <v>431</v>
      </c>
      <c r="O32" s="47" t="str">
        <f>B32</f>
        <v>Rex Rector</v>
      </c>
      <c r="Q32" s="13"/>
    </row>
    <row r="33" spans="1:17" ht="24.75" customHeight="1">
      <c r="A33" s="22"/>
      <c r="B33" s="46" t="s">
        <v>14</v>
      </c>
      <c r="C33" s="92">
        <v>437</v>
      </c>
      <c r="D33" s="92">
        <v>395</v>
      </c>
      <c r="E33" s="92">
        <v>329</v>
      </c>
      <c r="F33" s="92">
        <v>273</v>
      </c>
      <c r="G33" s="92">
        <v>203</v>
      </c>
      <c r="H33" s="92">
        <v>160</v>
      </c>
      <c r="I33" s="92">
        <v>45</v>
      </c>
      <c r="J33" s="92">
        <v>129</v>
      </c>
      <c r="K33" s="92">
        <v>127</v>
      </c>
      <c r="L33" s="92">
        <v>109</v>
      </c>
      <c r="M33" s="92">
        <v>141</v>
      </c>
      <c r="N33" s="101">
        <f>+SUM(C33:M33)</f>
        <v>2348</v>
      </c>
      <c r="O33" s="47" t="str">
        <f>+B33</f>
        <v>David Pearce</v>
      </c>
      <c r="Q33" s="13"/>
    </row>
    <row r="34" spans="1:17" ht="24.75" customHeight="1">
      <c r="A34" s="22"/>
      <c r="B34" s="46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101"/>
      <c r="O34" s="47"/>
      <c r="Q34" s="13"/>
    </row>
    <row r="35" spans="1:17" ht="24.75" customHeight="1">
      <c r="A35" s="69" t="s">
        <v>109</v>
      </c>
      <c r="B35" s="70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71" t="str">
        <f>A35</f>
        <v>State Representative - 120th District</v>
      </c>
      <c r="P35" s="72"/>
      <c r="Q35" s="6"/>
    </row>
    <row r="36" spans="1:17" ht="24.75" customHeight="1">
      <c r="A36" s="22"/>
      <c r="B36" s="46" t="s">
        <v>59</v>
      </c>
      <c r="C36" s="114"/>
      <c r="D36" s="114"/>
      <c r="E36" s="114"/>
      <c r="F36" s="92">
        <v>54</v>
      </c>
      <c r="G36" s="114"/>
      <c r="H36" s="114"/>
      <c r="I36" s="92">
        <v>42</v>
      </c>
      <c r="J36" s="114"/>
      <c r="K36" s="114"/>
      <c r="L36" s="92">
        <v>98</v>
      </c>
      <c r="M36" s="92">
        <v>8</v>
      </c>
      <c r="N36" s="101">
        <f>+SUM(C36:M36)</f>
        <v>202</v>
      </c>
      <c r="O36" s="47" t="str">
        <f>B36</f>
        <v>Scott N. Largent</v>
      </c>
      <c r="Q36" s="13"/>
    </row>
    <row r="37" spans="1:17" ht="24.75" customHeight="1">
      <c r="A37" s="22"/>
      <c r="B37" s="46" t="s">
        <v>60</v>
      </c>
      <c r="C37" s="114"/>
      <c r="D37" s="114"/>
      <c r="E37" s="114"/>
      <c r="F37" s="92">
        <v>17</v>
      </c>
      <c r="G37" s="114"/>
      <c r="H37" s="114"/>
      <c r="I37" s="92">
        <v>7</v>
      </c>
      <c r="J37" s="114"/>
      <c r="K37" s="114"/>
      <c r="L37" s="92">
        <v>23</v>
      </c>
      <c r="M37" s="92">
        <v>1</v>
      </c>
      <c r="N37" s="101">
        <f>+SUM(C37:M37)</f>
        <v>48</v>
      </c>
      <c r="O37" s="47" t="str">
        <f>B37</f>
        <v>Orval Lee Page</v>
      </c>
      <c r="Q37" s="13"/>
    </row>
    <row r="38" spans="1:17" ht="24.75" customHeight="1">
      <c r="A38" s="22"/>
      <c r="B38" s="26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101"/>
      <c r="O38" s="47"/>
      <c r="Q38" s="6"/>
    </row>
    <row r="39" spans="1:17" ht="24.75" customHeight="1">
      <c r="A39" s="69" t="s">
        <v>110</v>
      </c>
      <c r="B39" s="70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71" t="str">
        <f>A39</f>
        <v>State Representative - 121st District</v>
      </c>
      <c r="P39" s="73"/>
      <c r="Q39" s="6"/>
    </row>
    <row r="40" spans="1:17" ht="24.75" customHeight="1">
      <c r="A40" s="22"/>
      <c r="B40" s="46" t="s">
        <v>61</v>
      </c>
      <c r="C40" s="92">
        <v>319</v>
      </c>
      <c r="D40" s="92">
        <v>306</v>
      </c>
      <c r="E40" s="92">
        <v>254</v>
      </c>
      <c r="F40" s="92">
        <v>111</v>
      </c>
      <c r="G40" s="92">
        <v>102</v>
      </c>
      <c r="H40" s="92">
        <v>75</v>
      </c>
      <c r="I40" s="114"/>
      <c r="J40" s="114"/>
      <c r="K40" s="114"/>
      <c r="L40" s="114"/>
      <c r="M40" s="92">
        <v>79</v>
      </c>
      <c r="N40" s="101">
        <f>+SUM(C40:M40)</f>
        <v>1246</v>
      </c>
      <c r="O40" s="47" t="str">
        <f>B40</f>
        <v>Denny L. Hoskins</v>
      </c>
      <c r="Q40" s="6"/>
    </row>
    <row r="41" spans="1:17" ht="24.75" customHeight="1">
      <c r="A41" s="22"/>
      <c r="B41" s="46" t="s">
        <v>62</v>
      </c>
      <c r="C41" s="92">
        <v>110</v>
      </c>
      <c r="D41" s="92">
        <v>89</v>
      </c>
      <c r="E41" s="92">
        <v>77</v>
      </c>
      <c r="F41" s="92">
        <v>65</v>
      </c>
      <c r="G41" s="92">
        <v>75</v>
      </c>
      <c r="H41" s="92">
        <v>31</v>
      </c>
      <c r="I41" s="114"/>
      <c r="J41" s="114"/>
      <c r="K41" s="114"/>
      <c r="L41" s="114"/>
      <c r="M41" s="92">
        <v>30</v>
      </c>
      <c r="N41" s="101">
        <f>+SUM(C41:M41)</f>
        <v>477</v>
      </c>
      <c r="O41" s="47" t="str">
        <f>B41</f>
        <v>Steven R. Hedrick</v>
      </c>
      <c r="Q41" s="6"/>
    </row>
    <row r="42" spans="1:17" ht="24.75" customHeight="1">
      <c r="A42" s="22"/>
      <c r="B42" s="26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101"/>
      <c r="O42" s="47"/>
      <c r="Q42" s="6"/>
    </row>
    <row r="43" spans="1:17" ht="24.75" customHeight="1">
      <c r="A43" s="69" t="s">
        <v>111</v>
      </c>
      <c r="B43" s="70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71" t="str">
        <f>A43</f>
        <v>State Representative - 122nd District</v>
      </c>
      <c r="P43" s="72"/>
      <c r="Q43" s="6"/>
    </row>
    <row r="44" spans="1:17" ht="24.75" customHeight="1">
      <c r="A44" s="22"/>
      <c r="B44" s="46" t="s">
        <v>38</v>
      </c>
      <c r="C44" s="114"/>
      <c r="D44" s="114"/>
      <c r="E44" s="114"/>
      <c r="F44" s="92">
        <v>87</v>
      </c>
      <c r="G44" s="92">
        <v>35</v>
      </c>
      <c r="H44" s="92">
        <v>49</v>
      </c>
      <c r="I44" s="114"/>
      <c r="J44" s="92">
        <v>179</v>
      </c>
      <c r="K44" s="92">
        <v>113</v>
      </c>
      <c r="L44" s="114"/>
      <c r="M44" s="92">
        <v>17</v>
      </c>
      <c r="N44" s="101">
        <f>+SUM(C44:M44)</f>
        <v>480</v>
      </c>
      <c r="O44" s="47" t="str">
        <f>B44</f>
        <v>Mike McGhee</v>
      </c>
      <c r="Q44" s="6"/>
    </row>
    <row r="45" spans="1:17" ht="24.75" customHeight="1">
      <c r="A45" s="22"/>
      <c r="B45" s="25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101"/>
      <c r="O45" s="47"/>
      <c r="Q45" s="6"/>
    </row>
    <row r="46" spans="1:17" ht="39.75" customHeight="1">
      <c r="A46" s="129" t="str">
        <f>+Democrat!A1</f>
        <v>August 5, 2008 Primary Election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 ht="33.75" customHeight="1">
      <c r="A47" s="129" t="str">
        <f>+Democrat!A2</f>
        <v>Official Totals as certified by the Election Canvass Board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ht="24.75" customHeight="1">
      <c r="A48" s="137" t="str">
        <f>+Democrat!A3</f>
        <v>Provided by Gilbert Powers, County Clerk and Election Authority for Johnson County, Missouri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1:17" ht="24.75" customHeight="1">
      <c r="A49" s="69" t="s">
        <v>63</v>
      </c>
      <c r="B49" s="70"/>
      <c r="C49" s="120" t="s">
        <v>122</v>
      </c>
      <c r="D49" s="120" t="s">
        <v>123</v>
      </c>
      <c r="E49" s="120" t="s">
        <v>124</v>
      </c>
      <c r="F49" s="121" t="s">
        <v>125</v>
      </c>
      <c r="G49" s="121" t="s">
        <v>126</v>
      </c>
      <c r="H49" s="121" t="s">
        <v>127</v>
      </c>
      <c r="I49" s="121" t="s">
        <v>3</v>
      </c>
      <c r="J49" s="121" t="s">
        <v>5</v>
      </c>
      <c r="K49" s="121" t="s">
        <v>128</v>
      </c>
      <c r="L49" s="121" t="s">
        <v>129</v>
      </c>
      <c r="M49" s="122" t="s">
        <v>6</v>
      </c>
      <c r="N49" s="94" t="s">
        <v>7</v>
      </c>
      <c r="O49" s="71" t="str">
        <f>A49</f>
        <v>Circuit Judge - Circuit 17, Division 2</v>
      </c>
      <c r="P49" s="72"/>
      <c r="Q49" s="6"/>
    </row>
    <row r="50" spans="1:17" ht="24.75" customHeight="1">
      <c r="A50" s="22"/>
      <c r="B50" s="46" t="s">
        <v>64</v>
      </c>
      <c r="C50" s="92">
        <v>86</v>
      </c>
      <c r="D50" s="92">
        <v>85</v>
      </c>
      <c r="E50" s="92">
        <v>74</v>
      </c>
      <c r="F50" s="92">
        <v>68</v>
      </c>
      <c r="G50" s="92">
        <v>36</v>
      </c>
      <c r="H50" s="92">
        <v>37</v>
      </c>
      <c r="I50" s="92">
        <v>7</v>
      </c>
      <c r="J50" s="92">
        <v>45</v>
      </c>
      <c r="K50" s="92">
        <v>28</v>
      </c>
      <c r="L50" s="92">
        <v>28</v>
      </c>
      <c r="M50" s="92">
        <v>26</v>
      </c>
      <c r="N50" s="101">
        <f>+SUM(C50:M50)</f>
        <v>520</v>
      </c>
      <c r="O50" s="47" t="str">
        <f>B50</f>
        <v> J. Michael (Mike) Rumley</v>
      </c>
      <c r="Q50" s="6"/>
    </row>
    <row r="51" spans="1:17" s="66" customFormat="1" ht="24.75" customHeight="1">
      <c r="A51" s="115"/>
      <c r="B51" s="46" t="s">
        <v>65</v>
      </c>
      <c r="C51" s="92">
        <v>260</v>
      </c>
      <c r="D51" s="92">
        <v>231</v>
      </c>
      <c r="E51" s="92">
        <v>206</v>
      </c>
      <c r="F51" s="92">
        <v>145</v>
      </c>
      <c r="G51" s="92">
        <v>105</v>
      </c>
      <c r="H51" s="92">
        <v>81</v>
      </c>
      <c r="I51" s="92">
        <v>33</v>
      </c>
      <c r="J51" s="92">
        <v>87</v>
      </c>
      <c r="K51" s="92">
        <v>78</v>
      </c>
      <c r="L51" s="92">
        <v>61</v>
      </c>
      <c r="M51" s="92">
        <v>83</v>
      </c>
      <c r="N51" s="101">
        <f>+SUM(C51:M51)</f>
        <v>1370</v>
      </c>
      <c r="O51" s="47" t="str">
        <f>B51</f>
        <v>Lynn Stoppy</v>
      </c>
      <c r="Q51" s="116"/>
    </row>
    <row r="52" spans="1:17" s="66" customFormat="1" ht="24.75" customHeight="1">
      <c r="A52" s="115"/>
      <c r="B52" s="46" t="s">
        <v>66</v>
      </c>
      <c r="C52" s="92">
        <v>116</v>
      </c>
      <c r="D52" s="92">
        <v>103</v>
      </c>
      <c r="E52" s="92">
        <v>73</v>
      </c>
      <c r="F52" s="92">
        <v>148</v>
      </c>
      <c r="G52" s="92">
        <v>87</v>
      </c>
      <c r="H52" s="92">
        <v>65</v>
      </c>
      <c r="I52" s="92">
        <v>17</v>
      </c>
      <c r="J52" s="92">
        <v>65</v>
      </c>
      <c r="K52" s="92">
        <v>27</v>
      </c>
      <c r="L52" s="92">
        <v>40</v>
      </c>
      <c r="M52" s="92">
        <v>42</v>
      </c>
      <c r="N52" s="101">
        <f>+SUM(C52:M52)</f>
        <v>783</v>
      </c>
      <c r="O52" s="47" t="str">
        <f>B52</f>
        <v>Karl H. Timmerman</v>
      </c>
      <c r="Q52" s="116"/>
    </row>
    <row r="53" spans="1:17" s="66" customFormat="1" ht="24.75" customHeight="1">
      <c r="A53" s="115"/>
      <c r="B53" s="46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101"/>
      <c r="O53" s="47"/>
      <c r="Q53" s="116"/>
    </row>
    <row r="54" spans="1:17" ht="24.75" customHeight="1">
      <c r="A54" s="69" t="s">
        <v>29</v>
      </c>
      <c r="B54" s="70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71" t="str">
        <f>A54</f>
        <v>County Commissioner - Eastern District</v>
      </c>
      <c r="P54" s="72"/>
      <c r="Q54" s="6"/>
    </row>
    <row r="55" spans="1:19" ht="24.75" customHeight="1">
      <c r="A55" s="22"/>
      <c r="B55" s="46" t="s">
        <v>39</v>
      </c>
      <c r="C55" s="92">
        <v>410</v>
      </c>
      <c r="D55" s="92">
        <v>370</v>
      </c>
      <c r="E55" s="114"/>
      <c r="F55" s="114"/>
      <c r="G55" s="92">
        <v>207</v>
      </c>
      <c r="H55" s="114"/>
      <c r="I55" s="114"/>
      <c r="J55" s="114"/>
      <c r="K55" s="92">
        <v>110</v>
      </c>
      <c r="L55" s="92">
        <v>114</v>
      </c>
      <c r="M55" s="92">
        <v>103</v>
      </c>
      <c r="N55" s="101">
        <f>+SUM(C55:M55)</f>
        <v>1314</v>
      </c>
      <c r="O55" s="47" t="str">
        <f>B55</f>
        <v>Scott Sader</v>
      </c>
      <c r="Q55" s="6"/>
      <c r="S55" s="9"/>
    </row>
    <row r="56" spans="1:17" ht="24.75" customHeight="1">
      <c r="A56" s="22"/>
      <c r="B56" s="25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101"/>
      <c r="O56" s="47"/>
      <c r="Q56" s="6"/>
    </row>
    <row r="57" spans="1:17" ht="24.75" customHeight="1">
      <c r="A57" s="69" t="s">
        <v>31</v>
      </c>
      <c r="B57" s="70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71" t="str">
        <f>A57</f>
        <v>Sheriff</v>
      </c>
      <c r="P57" s="72"/>
      <c r="Q57" s="6"/>
    </row>
    <row r="58" spans="1:17" ht="24.75" customHeight="1">
      <c r="A58" s="22"/>
      <c r="B58" s="46" t="s">
        <v>40</v>
      </c>
      <c r="C58" s="96">
        <v>429</v>
      </c>
      <c r="D58" s="96">
        <v>401</v>
      </c>
      <c r="E58" s="96">
        <v>312</v>
      </c>
      <c r="F58" s="96">
        <v>318</v>
      </c>
      <c r="G58" s="96">
        <v>205</v>
      </c>
      <c r="H58" s="96">
        <v>165</v>
      </c>
      <c r="I58" s="96">
        <v>50</v>
      </c>
      <c r="J58" s="96">
        <v>192</v>
      </c>
      <c r="K58" s="96">
        <v>120</v>
      </c>
      <c r="L58" s="96">
        <v>122</v>
      </c>
      <c r="M58" s="96">
        <v>136</v>
      </c>
      <c r="N58" s="101">
        <f>+SUM(C58:M58)</f>
        <v>2450</v>
      </c>
      <c r="O58" s="47" t="str">
        <f>B58</f>
        <v>Chuck Heiss</v>
      </c>
      <c r="Q58" s="6"/>
    </row>
    <row r="59" spans="1:17" ht="24.75" customHeight="1">
      <c r="A59" s="22"/>
      <c r="B59" s="2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101"/>
      <c r="O59" s="47"/>
      <c r="Q59" s="6"/>
    </row>
    <row r="60" spans="1:17" ht="24.75" customHeight="1">
      <c r="A60" s="69" t="s">
        <v>41</v>
      </c>
      <c r="B60" s="70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71" t="str">
        <f>A60</f>
        <v>Assessor</v>
      </c>
      <c r="P60" s="72"/>
      <c r="Q60" s="6"/>
    </row>
    <row r="61" spans="1:17" ht="24.75" customHeight="1">
      <c r="A61" s="22"/>
      <c r="B61" s="46" t="s">
        <v>42</v>
      </c>
      <c r="C61" s="96">
        <v>433</v>
      </c>
      <c r="D61" s="96">
        <v>390</v>
      </c>
      <c r="E61" s="96">
        <v>335</v>
      </c>
      <c r="F61" s="96">
        <v>327</v>
      </c>
      <c r="G61" s="96">
        <v>214</v>
      </c>
      <c r="H61" s="96">
        <v>163</v>
      </c>
      <c r="I61" s="96">
        <v>47</v>
      </c>
      <c r="J61" s="96">
        <v>188</v>
      </c>
      <c r="K61" s="96">
        <v>117</v>
      </c>
      <c r="L61" s="96">
        <v>117</v>
      </c>
      <c r="M61" s="96">
        <v>139</v>
      </c>
      <c r="N61" s="101">
        <f>+SUM(C61:M61)</f>
        <v>2470</v>
      </c>
      <c r="O61" s="47" t="str">
        <f>B61</f>
        <v>Mark Reynolds</v>
      </c>
      <c r="Q61" s="6"/>
    </row>
    <row r="62" spans="1:17" ht="24.75" customHeight="1">
      <c r="A62" s="22"/>
      <c r="B62" s="2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101"/>
      <c r="O62" s="47"/>
      <c r="Q62" s="6"/>
    </row>
    <row r="63" spans="1:17" ht="24.75" customHeight="1">
      <c r="A63" s="69" t="s">
        <v>43</v>
      </c>
      <c r="B63" s="70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71" t="str">
        <f>A63</f>
        <v>Treasurer</v>
      </c>
      <c r="P63" s="72"/>
      <c r="Q63" s="6"/>
    </row>
    <row r="64" spans="1:17" ht="24.75" customHeight="1">
      <c r="A64" s="22"/>
      <c r="B64" s="46" t="s">
        <v>44</v>
      </c>
      <c r="C64" s="96">
        <v>422</v>
      </c>
      <c r="D64" s="96">
        <v>373</v>
      </c>
      <c r="E64" s="96">
        <v>327</v>
      </c>
      <c r="F64" s="96">
        <v>325</v>
      </c>
      <c r="G64" s="96">
        <v>206</v>
      </c>
      <c r="H64" s="96">
        <v>157</v>
      </c>
      <c r="I64" s="96">
        <v>48</v>
      </c>
      <c r="J64" s="96">
        <v>188</v>
      </c>
      <c r="K64" s="96">
        <v>117</v>
      </c>
      <c r="L64" s="96">
        <v>116</v>
      </c>
      <c r="M64" s="96">
        <v>130</v>
      </c>
      <c r="N64" s="101">
        <f>+SUM(C64:M64)</f>
        <v>2409</v>
      </c>
      <c r="O64" s="47" t="str">
        <f>B64</f>
        <v>Nancy Davis</v>
      </c>
      <c r="Q64" s="6"/>
    </row>
    <row r="65" spans="1:17" ht="24.75" customHeight="1">
      <c r="A65" s="22"/>
      <c r="B65" s="2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101"/>
      <c r="O65" s="47"/>
      <c r="Q65" s="6"/>
    </row>
    <row r="66" spans="1:17" ht="24.75" customHeight="1">
      <c r="A66" s="69" t="s">
        <v>33</v>
      </c>
      <c r="B66" s="70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71" t="str">
        <f>A66</f>
        <v>Public Administrator</v>
      </c>
      <c r="P66" s="72"/>
      <c r="Q66" s="6"/>
    </row>
    <row r="67" spans="1:17" ht="24.75" customHeight="1">
      <c r="A67" s="22"/>
      <c r="B67" s="46" t="s">
        <v>67</v>
      </c>
      <c r="C67" s="96">
        <v>410</v>
      </c>
      <c r="D67" s="96">
        <v>369</v>
      </c>
      <c r="E67" s="96">
        <v>318</v>
      </c>
      <c r="F67" s="96">
        <v>328</v>
      </c>
      <c r="G67" s="96">
        <v>200</v>
      </c>
      <c r="H67" s="96">
        <v>155</v>
      </c>
      <c r="I67" s="96">
        <v>49</v>
      </c>
      <c r="J67" s="96">
        <v>184</v>
      </c>
      <c r="K67" s="96">
        <v>116</v>
      </c>
      <c r="L67" s="96">
        <v>113</v>
      </c>
      <c r="M67" s="96">
        <v>132</v>
      </c>
      <c r="N67" s="101">
        <f>+SUM(C67:M67)</f>
        <v>2374</v>
      </c>
      <c r="O67" s="47" t="str">
        <f>B67</f>
        <v>Nancy Jo Jennings</v>
      </c>
      <c r="Q67" s="6"/>
    </row>
    <row r="68" spans="1:17" ht="24.75" customHeight="1">
      <c r="A68" s="22"/>
      <c r="B68" s="25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101"/>
      <c r="O68" s="47"/>
      <c r="Q68" s="6"/>
    </row>
    <row r="69" spans="1:17" ht="24.75" customHeight="1">
      <c r="A69" s="69" t="s">
        <v>32</v>
      </c>
      <c r="B69" s="70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71" t="str">
        <f>A69</f>
        <v>Coroner</v>
      </c>
      <c r="P69" s="72"/>
      <c r="Q69" s="6"/>
    </row>
    <row r="70" spans="1:17" ht="24.75" customHeight="1">
      <c r="A70" s="22"/>
      <c r="B70" s="46" t="s">
        <v>119</v>
      </c>
      <c r="C70" s="96">
        <v>434</v>
      </c>
      <c r="D70" s="96">
        <v>391</v>
      </c>
      <c r="E70" s="96">
        <v>325</v>
      </c>
      <c r="F70" s="96">
        <v>322</v>
      </c>
      <c r="G70" s="96">
        <v>219</v>
      </c>
      <c r="H70" s="96">
        <v>155</v>
      </c>
      <c r="I70" s="96">
        <v>49</v>
      </c>
      <c r="J70" s="96">
        <v>185</v>
      </c>
      <c r="K70" s="96">
        <v>116</v>
      </c>
      <c r="L70" s="96">
        <v>124</v>
      </c>
      <c r="M70" s="96">
        <v>142</v>
      </c>
      <c r="N70" s="101">
        <f>+SUM(C70:M70)</f>
        <v>2462</v>
      </c>
      <c r="O70" s="47" t="str">
        <f>B70</f>
        <v>CL Holdren</v>
      </c>
      <c r="Q70" s="6"/>
    </row>
    <row r="71" spans="1:17" ht="24.75" customHeight="1">
      <c r="A71" s="22"/>
      <c r="B71" s="25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101"/>
      <c r="O71" s="47"/>
      <c r="Q71" s="6"/>
    </row>
    <row r="72" spans="1:17" ht="24.75" customHeight="1">
      <c r="A72" s="135" t="s">
        <v>45</v>
      </c>
      <c r="B72" s="136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71" t="str">
        <f>A72</f>
        <v>Surveyor</v>
      </c>
      <c r="P72" s="72"/>
      <c r="Q72" s="6"/>
    </row>
    <row r="73" spans="1:17" ht="24.75" customHeight="1">
      <c r="A73" s="22"/>
      <c r="B73" s="46" t="s">
        <v>46</v>
      </c>
      <c r="C73" s="96">
        <v>415</v>
      </c>
      <c r="D73" s="96">
        <v>370</v>
      </c>
      <c r="E73" s="96">
        <v>324</v>
      </c>
      <c r="F73" s="96">
        <v>319</v>
      </c>
      <c r="G73" s="96">
        <v>208</v>
      </c>
      <c r="H73" s="96">
        <v>157</v>
      </c>
      <c r="I73" s="96">
        <v>48</v>
      </c>
      <c r="J73" s="96">
        <v>186</v>
      </c>
      <c r="K73" s="96">
        <v>112</v>
      </c>
      <c r="L73" s="96">
        <v>113</v>
      </c>
      <c r="M73" s="96">
        <v>137</v>
      </c>
      <c r="N73" s="101">
        <f>+SUM(C73:M73)</f>
        <v>2389</v>
      </c>
      <c r="O73" s="47" t="str">
        <f>B73</f>
        <v>Sam King</v>
      </c>
      <c r="Q73" s="6"/>
    </row>
    <row r="74" spans="1:17" ht="24.75" customHeight="1">
      <c r="A74" s="22"/>
      <c r="B74" s="25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101"/>
      <c r="O74" s="47"/>
      <c r="Q74" s="6"/>
    </row>
    <row r="75" spans="1:17" ht="24.75" customHeight="1">
      <c r="A75" s="69" t="s">
        <v>112</v>
      </c>
      <c r="B75" s="118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4"/>
      <c r="O75" s="71" t="str">
        <f>A75</f>
        <v>Committeeman Warrensburg SW </v>
      </c>
      <c r="P75" s="72"/>
      <c r="Q75" s="6"/>
    </row>
    <row r="76" spans="1:17" ht="24.75" customHeight="1">
      <c r="A76" s="22"/>
      <c r="B76" s="46" t="s">
        <v>96</v>
      </c>
      <c r="C76" s="114"/>
      <c r="D76" s="114"/>
      <c r="E76" s="96">
        <v>48</v>
      </c>
      <c r="F76" s="114"/>
      <c r="G76" s="114"/>
      <c r="H76" s="114"/>
      <c r="I76" s="114"/>
      <c r="J76" s="114"/>
      <c r="K76" s="114"/>
      <c r="L76" s="114"/>
      <c r="M76" s="96">
        <v>5</v>
      </c>
      <c r="N76" s="101">
        <f>+SUM(C76:M76)</f>
        <v>53</v>
      </c>
      <c r="O76" s="47" t="str">
        <f>B76</f>
        <v>Floyd E. Riebold</v>
      </c>
      <c r="Q76" s="6"/>
    </row>
    <row r="77" spans="1:17" ht="24.75" customHeight="1">
      <c r="A77" s="22"/>
      <c r="B77" s="46" t="s">
        <v>97</v>
      </c>
      <c r="C77" s="114"/>
      <c r="D77" s="114"/>
      <c r="E77" s="96">
        <v>27</v>
      </c>
      <c r="F77" s="114"/>
      <c r="G77" s="114"/>
      <c r="H77" s="114"/>
      <c r="I77" s="114"/>
      <c r="J77" s="114"/>
      <c r="K77" s="114"/>
      <c r="L77" s="114"/>
      <c r="M77" s="96">
        <v>1</v>
      </c>
      <c r="N77" s="101">
        <f>+SUM(C77:M77)</f>
        <v>28</v>
      </c>
      <c r="O77" s="47" t="str">
        <f>B77</f>
        <v>Benjamin J. Casebolt</v>
      </c>
      <c r="Q77" s="6"/>
    </row>
    <row r="78" spans="1:17" ht="24.75" customHeight="1">
      <c r="A78" s="22"/>
      <c r="B78" s="46" t="s">
        <v>98</v>
      </c>
      <c r="C78" s="114"/>
      <c r="D78" s="114"/>
      <c r="E78" s="96">
        <v>102</v>
      </c>
      <c r="F78" s="114"/>
      <c r="G78" s="114"/>
      <c r="H78" s="114"/>
      <c r="I78" s="114"/>
      <c r="J78" s="114"/>
      <c r="K78" s="114"/>
      <c r="L78" s="114"/>
      <c r="M78" s="96">
        <v>5</v>
      </c>
      <c r="N78" s="101">
        <f>+SUM(C78:M78)</f>
        <v>107</v>
      </c>
      <c r="O78" s="47" t="str">
        <f>B78</f>
        <v>Lindel Jones</v>
      </c>
      <c r="Q78" s="6"/>
    </row>
    <row r="79" spans="1:17" ht="24.75" customHeight="1">
      <c r="A79" s="22"/>
      <c r="B79" s="4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119"/>
      <c r="O79" s="47"/>
      <c r="Q79" s="6"/>
    </row>
    <row r="80" spans="1:17" ht="24.75" customHeight="1">
      <c r="A80" s="69" t="s">
        <v>113</v>
      </c>
      <c r="B80" s="118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4"/>
      <c r="O80" s="71" t="str">
        <f>A80</f>
        <v>Committeeman Warrensburg NE</v>
      </c>
      <c r="P80" s="72"/>
      <c r="Q80" s="6"/>
    </row>
    <row r="81" spans="1:17" ht="24.75" customHeight="1">
      <c r="A81" s="22"/>
      <c r="B81" s="46" t="s">
        <v>99</v>
      </c>
      <c r="C81" s="114"/>
      <c r="D81" s="96">
        <v>167</v>
      </c>
      <c r="E81" s="114"/>
      <c r="F81" s="114"/>
      <c r="G81" s="114"/>
      <c r="H81" s="114"/>
      <c r="I81" s="114"/>
      <c r="J81" s="114"/>
      <c r="K81" s="114"/>
      <c r="L81" s="114"/>
      <c r="M81" s="96">
        <v>14</v>
      </c>
      <c r="N81" s="101">
        <f>+SUM(C81:M81)</f>
        <v>181</v>
      </c>
      <c r="O81" s="47" t="str">
        <f>B81</f>
        <v>Tom Hendrix</v>
      </c>
      <c r="Q81" s="6"/>
    </row>
    <row r="82" spans="1:17" ht="24.75" customHeight="1">
      <c r="A82" s="22"/>
      <c r="B82" s="46" t="s">
        <v>100</v>
      </c>
      <c r="C82" s="114"/>
      <c r="D82" s="96">
        <v>73</v>
      </c>
      <c r="E82" s="114"/>
      <c r="F82" s="114"/>
      <c r="G82" s="114"/>
      <c r="H82" s="114"/>
      <c r="I82" s="114"/>
      <c r="J82" s="114"/>
      <c r="K82" s="114"/>
      <c r="L82" s="114"/>
      <c r="M82" s="96">
        <v>10</v>
      </c>
      <c r="N82" s="101">
        <f>+SUM(C82:M82)</f>
        <v>83</v>
      </c>
      <c r="O82" s="47" t="str">
        <f>B82</f>
        <v>Steven Ray Hedrick</v>
      </c>
      <c r="Q82" s="6"/>
    </row>
    <row r="83" spans="1:17" ht="24.75" customHeight="1">
      <c r="A83" s="22"/>
      <c r="B83" s="4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119"/>
      <c r="O83" s="47"/>
      <c r="Q83" s="6"/>
    </row>
    <row r="84" spans="1:17" ht="24.75" customHeight="1">
      <c r="A84" s="69" t="s">
        <v>114</v>
      </c>
      <c r="B84" s="118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4"/>
      <c r="O84" s="71" t="str">
        <f>A84</f>
        <v>Committeeman Montserrat</v>
      </c>
      <c r="P84" s="72"/>
      <c r="Q84" s="6"/>
    </row>
    <row r="85" spans="1:17" ht="24.75" customHeight="1">
      <c r="A85" s="22"/>
      <c r="B85" s="46" t="s">
        <v>42</v>
      </c>
      <c r="C85" s="96">
        <v>96</v>
      </c>
      <c r="D85" s="114"/>
      <c r="E85" s="114"/>
      <c r="F85" s="114"/>
      <c r="G85" s="114"/>
      <c r="H85" s="114"/>
      <c r="I85" s="114"/>
      <c r="J85" s="114"/>
      <c r="K85" s="114"/>
      <c r="L85" s="114"/>
      <c r="M85" s="96">
        <v>7</v>
      </c>
      <c r="N85" s="101">
        <f>+SUM(C85:M85)</f>
        <v>103</v>
      </c>
      <c r="O85" s="47" t="str">
        <f>B85</f>
        <v>Mark Reynolds</v>
      </c>
      <c r="Q85" s="6"/>
    </row>
    <row r="86" spans="1:17" ht="24.75" customHeight="1">
      <c r="A86" s="22"/>
      <c r="B86" s="46" t="s">
        <v>101</v>
      </c>
      <c r="C86" s="96">
        <v>19</v>
      </c>
      <c r="D86" s="114"/>
      <c r="E86" s="114"/>
      <c r="F86" s="114"/>
      <c r="G86" s="114"/>
      <c r="H86" s="114"/>
      <c r="I86" s="114"/>
      <c r="J86" s="114"/>
      <c r="K86" s="114"/>
      <c r="L86" s="114"/>
      <c r="M86" s="96">
        <v>3</v>
      </c>
      <c r="N86" s="101">
        <f>+SUM(C86:M86)</f>
        <v>22</v>
      </c>
      <c r="O86" s="47" t="str">
        <f>B86</f>
        <v>Joseph Armetta</v>
      </c>
      <c r="Q86" s="6"/>
    </row>
    <row r="87" spans="1:17" ht="24.75" customHeight="1">
      <c r="A87" s="22"/>
      <c r="B87" s="4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119"/>
      <c r="O87" s="47"/>
      <c r="Q87" s="6"/>
    </row>
    <row r="88" spans="1:17" ht="24.75" customHeight="1">
      <c r="A88" s="69" t="s">
        <v>115</v>
      </c>
      <c r="B88" s="118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4"/>
      <c r="O88" s="71" t="str">
        <f>A88</f>
        <v>Committeeman Rose Hill</v>
      </c>
      <c r="P88" s="72"/>
      <c r="Q88" s="6"/>
    </row>
    <row r="89" spans="1:17" ht="24.75" customHeight="1">
      <c r="A89" s="22"/>
      <c r="B89" s="46" t="s">
        <v>102</v>
      </c>
      <c r="C89" s="114"/>
      <c r="D89" s="114"/>
      <c r="E89" s="114"/>
      <c r="F89" s="96">
        <v>45</v>
      </c>
      <c r="G89" s="114"/>
      <c r="H89" s="114"/>
      <c r="I89" s="114"/>
      <c r="J89" s="114"/>
      <c r="K89" s="114"/>
      <c r="L89" s="114"/>
      <c r="M89" s="96">
        <v>0</v>
      </c>
      <c r="N89" s="101">
        <f>+SUM(C89:M89)</f>
        <v>45</v>
      </c>
      <c r="O89" s="47" t="str">
        <f>B89</f>
        <v>Kevin Buckstead</v>
      </c>
      <c r="Q89" s="6"/>
    </row>
    <row r="90" spans="1:17" ht="24.75" customHeight="1">
      <c r="A90" s="22"/>
      <c r="B90" s="46" t="s">
        <v>103</v>
      </c>
      <c r="C90" s="114"/>
      <c r="D90" s="114"/>
      <c r="E90" s="114"/>
      <c r="F90" s="96">
        <v>29</v>
      </c>
      <c r="G90" s="114"/>
      <c r="H90" s="114"/>
      <c r="I90" s="114"/>
      <c r="J90" s="114"/>
      <c r="K90" s="114"/>
      <c r="L90" s="114"/>
      <c r="M90" s="96">
        <v>2</v>
      </c>
      <c r="N90" s="101">
        <f>+SUM(C90:M90)</f>
        <v>31</v>
      </c>
      <c r="O90" s="47" t="str">
        <f>B90</f>
        <v>Chris Fletchall</v>
      </c>
      <c r="Q90" s="6"/>
    </row>
    <row r="91" spans="1:17" ht="24.75" customHeight="1">
      <c r="A91" s="22"/>
      <c r="B91" s="4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119"/>
      <c r="O91" s="47"/>
      <c r="Q91" s="6"/>
    </row>
    <row r="92" spans="1:17" ht="24.75" customHeight="1">
      <c r="A92" s="69" t="s">
        <v>116</v>
      </c>
      <c r="B92" s="118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4"/>
      <c r="O92" s="71" t="str">
        <f>A92</f>
        <v>Committeewoman Rose Hill</v>
      </c>
      <c r="P92" s="72"/>
      <c r="Q92" s="6"/>
    </row>
    <row r="93" spans="1:17" ht="24.75" customHeight="1">
      <c r="A93" s="22"/>
      <c r="B93" s="46" t="s">
        <v>104</v>
      </c>
      <c r="C93" s="114"/>
      <c r="D93" s="114"/>
      <c r="E93" s="114"/>
      <c r="F93" s="96">
        <v>29</v>
      </c>
      <c r="G93" s="114"/>
      <c r="H93" s="114"/>
      <c r="I93" s="114"/>
      <c r="J93" s="114"/>
      <c r="K93" s="114"/>
      <c r="L93" s="114"/>
      <c r="M93" s="96">
        <v>0</v>
      </c>
      <c r="N93" s="101">
        <f>+SUM(C93:M93)</f>
        <v>29</v>
      </c>
      <c r="O93" s="47" t="str">
        <f>B93</f>
        <v>Darlene Buckstead</v>
      </c>
      <c r="Q93" s="6"/>
    </row>
    <row r="94" spans="1:17" ht="24.75" customHeight="1">
      <c r="A94" s="22"/>
      <c r="B94" s="46" t="s">
        <v>105</v>
      </c>
      <c r="C94" s="114"/>
      <c r="D94" s="114"/>
      <c r="E94" s="114"/>
      <c r="F94" s="96">
        <v>45</v>
      </c>
      <c r="G94" s="114"/>
      <c r="H94" s="114"/>
      <c r="I94" s="114"/>
      <c r="J94" s="114"/>
      <c r="K94" s="114"/>
      <c r="L94" s="114"/>
      <c r="M94" s="96">
        <v>2</v>
      </c>
      <c r="N94" s="101">
        <f>+SUM(C94:M94)</f>
        <v>47</v>
      </c>
      <c r="O94" s="47" t="str">
        <f>B94</f>
        <v>Susan Hill</v>
      </c>
      <c r="Q94" s="6"/>
    </row>
    <row r="95" spans="1:17" ht="24.75" customHeight="1">
      <c r="A95" s="23"/>
      <c r="B95" s="50"/>
      <c r="C95" s="121" t="s">
        <v>120</v>
      </c>
      <c r="D95" s="121" t="s">
        <v>123</v>
      </c>
      <c r="E95" s="121" t="s">
        <v>124</v>
      </c>
      <c r="F95" s="121" t="s">
        <v>125</v>
      </c>
      <c r="G95" s="121" t="s">
        <v>126</v>
      </c>
      <c r="H95" s="121" t="s">
        <v>127</v>
      </c>
      <c r="I95" s="121" t="s">
        <v>3</v>
      </c>
      <c r="J95" s="121" t="s">
        <v>5</v>
      </c>
      <c r="K95" s="121" t="s">
        <v>128</v>
      </c>
      <c r="L95" s="121" t="s">
        <v>129</v>
      </c>
      <c r="M95" s="122" t="s">
        <v>6</v>
      </c>
      <c r="N95" s="7"/>
      <c r="O95" s="17"/>
      <c r="P95" s="5"/>
      <c r="Q95" s="14"/>
    </row>
    <row r="97" spans="1:18" ht="12.75">
      <c r="A97" s="39"/>
      <c r="R97" s="10" t="s">
        <v>10</v>
      </c>
    </row>
  </sheetData>
  <sheetProtection/>
  <mergeCells count="9">
    <mergeCell ref="A1:Q1"/>
    <mergeCell ref="A2:Q2"/>
    <mergeCell ref="A3:Q3"/>
    <mergeCell ref="A72:B72"/>
    <mergeCell ref="A31:B31"/>
    <mergeCell ref="A26:B26"/>
    <mergeCell ref="A46:Q46"/>
    <mergeCell ref="A47:Q47"/>
    <mergeCell ref="A48:Q48"/>
  </mergeCells>
  <printOptions/>
  <pageMargins left="0.5" right="0.5" top="0.5" bottom="0.5" header="0.5" footer="0.5"/>
  <pageSetup fitToHeight="2" horizontalDpi="600" verticalDpi="600" orientation="landscape" paperSize="17" scale="58" r:id="rId1"/>
  <rowBreaks count="1" manualBreakCount="1">
    <brk id="4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="75" zoomScaleNormal="75" zoomScalePageLayoutView="0" workbookViewId="0" topLeftCell="A1">
      <selection activeCell="P29" sqref="P29"/>
    </sheetView>
  </sheetViews>
  <sheetFormatPr defaultColWidth="9.140625" defaultRowHeight="12.75"/>
  <cols>
    <col min="1" max="1" width="33.28125" style="0" customWidth="1"/>
    <col min="2" max="2" width="37.8515625" style="0" customWidth="1"/>
    <col min="3" max="3" width="18.28125" style="0" customWidth="1"/>
    <col min="4" max="4" width="20.421875" style="0" customWidth="1"/>
    <col min="5" max="5" width="21.421875" style="0" customWidth="1"/>
    <col min="6" max="6" width="21.8515625" style="0" customWidth="1"/>
    <col min="7" max="7" width="15.140625" style="0" customWidth="1"/>
    <col min="8" max="8" width="19.7109375" style="0" customWidth="1"/>
    <col min="9" max="9" width="15.140625" style="0" customWidth="1"/>
    <col min="10" max="10" width="16.8515625" style="0" customWidth="1"/>
    <col min="11" max="11" width="17.7109375" style="0" customWidth="1"/>
    <col min="12" max="12" width="17.8515625" style="0" customWidth="1"/>
    <col min="13" max="14" width="15.140625" style="0" customWidth="1"/>
    <col min="15" max="15" width="35.00390625" style="0" customWidth="1"/>
    <col min="16" max="16" width="34.28125" style="0" customWidth="1"/>
    <col min="17" max="17" width="8.28125" style="0" customWidth="1"/>
  </cols>
  <sheetData>
    <row r="1" spans="1:17" ht="28.5" customHeight="1">
      <c r="A1" s="129" t="str">
        <f>+Democrat!A1</f>
        <v>August 5, 2008 Primary Election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30" customHeight="1">
      <c r="A2" s="129" t="str">
        <f>+Democrat!A2</f>
        <v>Official Totals as certified by the Election Canvass Board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30" customHeight="1">
      <c r="A3" s="137" t="str">
        <f>+Democrat!A3</f>
        <v>Provided by Gilbert Powers, County Clerk and Election Authority for Johnson County, Missouri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ht="13.5" thickBot="1"/>
    <row r="5" spans="3:17" ht="21.75" thickBot="1" thickTop="1"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 t="s">
        <v>11</v>
      </c>
      <c r="O5" s="20" t="s">
        <v>1</v>
      </c>
      <c r="P5" s="3"/>
      <c r="Q5" s="1"/>
    </row>
    <row r="6" spans="1:17" ht="25.5" customHeight="1" thickTop="1">
      <c r="A6" s="56" t="s">
        <v>13</v>
      </c>
      <c r="B6" s="33"/>
      <c r="C6" s="120" t="s">
        <v>122</v>
      </c>
      <c r="D6" s="120" t="s">
        <v>123</v>
      </c>
      <c r="E6" s="120" t="s">
        <v>124</v>
      </c>
      <c r="F6" s="121" t="s">
        <v>125</v>
      </c>
      <c r="G6" s="121" t="s">
        <v>126</v>
      </c>
      <c r="H6" s="121" t="s">
        <v>127</v>
      </c>
      <c r="I6" s="121" t="s">
        <v>3</v>
      </c>
      <c r="J6" s="121" t="s">
        <v>5</v>
      </c>
      <c r="K6" s="121" t="s">
        <v>128</v>
      </c>
      <c r="L6" s="121" t="s">
        <v>129</v>
      </c>
      <c r="M6" s="122" t="s">
        <v>6</v>
      </c>
      <c r="N6" s="68" t="s">
        <v>7</v>
      </c>
      <c r="O6" s="59" t="str">
        <f>A6</f>
        <v>Libertarian </v>
      </c>
      <c r="P6" s="34"/>
      <c r="Q6" s="18"/>
    </row>
    <row r="7" spans="1:17" ht="25.5" customHeight="1">
      <c r="A7" s="140" t="s">
        <v>19</v>
      </c>
      <c r="B7" s="139"/>
      <c r="C7" s="108"/>
      <c r="D7" s="81"/>
      <c r="E7" s="81"/>
      <c r="F7" s="81"/>
      <c r="G7" s="81"/>
      <c r="H7" s="81"/>
      <c r="I7" s="81"/>
      <c r="J7" s="81"/>
      <c r="K7" s="81"/>
      <c r="L7" s="81"/>
      <c r="M7" s="81"/>
      <c r="N7" s="85"/>
      <c r="O7" s="82" t="str">
        <f>A7</f>
        <v>Governor</v>
      </c>
      <c r="P7" s="85"/>
      <c r="Q7" s="13"/>
    </row>
    <row r="8" spans="1:17" ht="25.5" customHeight="1">
      <c r="A8" s="44"/>
      <c r="B8" s="112" t="s">
        <v>83</v>
      </c>
      <c r="C8" s="109">
        <v>2</v>
      </c>
      <c r="D8" s="99">
        <v>1</v>
      </c>
      <c r="E8" s="99">
        <v>2</v>
      </c>
      <c r="F8" s="99">
        <v>2</v>
      </c>
      <c r="G8" s="99">
        <v>1</v>
      </c>
      <c r="H8" s="99">
        <v>4</v>
      </c>
      <c r="I8" s="99">
        <v>0</v>
      </c>
      <c r="J8" s="99">
        <v>5</v>
      </c>
      <c r="K8" s="99">
        <v>1</v>
      </c>
      <c r="L8" s="99">
        <v>1</v>
      </c>
      <c r="M8" s="99">
        <v>4</v>
      </c>
      <c r="N8" s="100">
        <f>SUM(C8:M8)</f>
        <v>23</v>
      </c>
      <c r="O8" s="60" t="str">
        <f>B8</f>
        <v>Andrew W. Finkenstadt</v>
      </c>
      <c r="P8" s="12"/>
      <c r="Q8" s="19"/>
    </row>
    <row r="9" spans="1:17" ht="25.5" customHeight="1">
      <c r="A9" s="44"/>
      <c r="B9" s="113"/>
      <c r="C9" s="110"/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  <c r="O9" s="60"/>
      <c r="P9" s="12"/>
      <c r="Q9" s="13"/>
    </row>
    <row r="10" spans="1:17" ht="25.5" customHeight="1">
      <c r="A10" s="141" t="s">
        <v>20</v>
      </c>
      <c r="B10" s="142"/>
      <c r="C10" s="111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  <c r="O10" s="82" t="str">
        <f>A10</f>
        <v>Lieutenant Governor</v>
      </c>
      <c r="P10" s="83"/>
      <c r="Q10" s="13"/>
    </row>
    <row r="11" spans="1:17" ht="25.5" customHeight="1">
      <c r="A11" s="44"/>
      <c r="B11" s="112" t="s">
        <v>84</v>
      </c>
      <c r="C11" s="109">
        <v>2</v>
      </c>
      <c r="D11" s="99">
        <v>1</v>
      </c>
      <c r="E11" s="99">
        <v>2</v>
      </c>
      <c r="F11" s="99">
        <v>2</v>
      </c>
      <c r="G11" s="99">
        <v>1</v>
      </c>
      <c r="H11" s="99">
        <v>3</v>
      </c>
      <c r="I11" s="99">
        <v>0</v>
      </c>
      <c r="J11" s="99">
        <v>4</v>
      </c>
      <c r="K11" s="99">
        <v>0</v>
      </c>
      <c r="L11" s="99">
        <v>2</v>
      </c>
      <c r="M11" s="99">
        <v>4</v>
      </c>
      <c r="N11" s="100">
        <f>SUM(C11:M11)</f>
        <v>21</v>
      </c>
      <c r="O11" s="60" t="str">
        <f>B11</f>
        <v>Teddy Fleck</v>
      </c>
      <c r="P11" s="12"/>
      <c r="Q11" s="13"/>
    </row>
    <row r="12" spans="1:17" ht="25.5" customHeight="1">
      <c r="A12" s="44"/>
      <c r="B12" s="113"/>
      <c r="C12" s="110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60"/>
      <c r="P12" s="12"/>
      <c r="Q12" s="13"/>
    </row>
    <row r="13" spans="1:17" ht="25.5" customHeight="1">
      <c r="A13" s="141" t="s">
        <v>85</v>
      </c>
      <c r="B13" s="142"/>
      <c r="C13" s="111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/>
      <c r="O13" s="82" t="str">
        <f>A13</f>
        <v>Secretary State</v>
      </c>
      <c r="P13" s="85"/>
      <c r="Q13" s="13"/>
    </row>
    <row r="14" spans="1:17" ht="25.5" customHeight="1">
      <c r="A14" s="44"/>
      <c r="B14" s="112" t="s">
        <v>86</v>
      </c>
      <c r="C14" s="109">
        <v>2</v>
      </c>
      <c r="D14" s="99">
        <v>1</v>
      </c>
      <c r="E14" s="99">
        <v>2</v>
      </c>
      <c r="F14" s="99">
        <v>2</v>
      </c>
      <c r="G14" s="99">
        <v>1</v>
      </c>
      <c r="H14" s="99">
        <v>3</v>
      </c>
      <c r="I14" s="99">
        <v>0</v>
      </c>
      <c r="J14" s="99">
        <v>4</v>
      </c>
      <c r="K14" s="99">
        <v>0</v>
      </c>
      <c r="L14" s="99">
        <v>1</v>
      </c>
      <c r="M14" s="99">
        <v>4</v>
      </c>
      <c r="N14" s="100">
        <f>SUM(C14:M14)</f>
        <v>20</v>
      </c>
      <c r="O14" s="60" t="str">
        <f>B14</f>
        <v>Wes UpChurch</v>
      </c>
      <c r="P14" s="12"/>
      <c r="Q14" s="13"/>
    </row>
    <row r="15" spans="1:17" ht="25.5" customHeight="1">
      <c r="A15" s="44"/>
      <c r="B15" s="112"/>
      <c r="C15" s="10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0"/>
      <c r="O15" s="60"/>
      <c r="P15" s="12"/>
      <c r="Q15" s="13"/>
    </row>
    <row r="16" spans="1:21" ht="25.5" customHeight="1">
      <c r="A16" s="43"/>
      <c r="B16" s="41"/>
      <c r="C16" s="110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40"/>
      <c r="P16" s="40"/>
      <c r="Q16" s="41"/>
      <c r="S16" s="42"/>
      <c r="T16" s="42"/>
      <c r="U16" s="42"/>
    </row>
    <row r="17" ht="14.25" customHeight="1"/>
    <row r="18" ht="14.25" customHeight="1">
      <c r="N18" s="42"/>
    </row>
    <row r="19" spans="1:18" ht="14.25" customHeight="1">
      <c r="A19" s="35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5"/>
      <c r="P19" s="35"/>
      <c r="Q19" s="36"/>
      <c r="R19" s="42"/>
    </row>
    <row r="20" spans="1:18" ht="19.5" customHeight="1">
      <c r="A20" s="32"/>
      <c r="B20" s="32"/>
      <c r="C20" s="120" t="s">
        <v>122</v>
      </c>
      <c r="D20" s="120" t="s">
        <v>123</v>
      </c>
      <c r="E20" s="120" t="s">
        <v>124</v>
      </c>
      <c r="F20" s="121" t="s">
        <v>125</v>
      </c>
      <c r="G20" s="121" t="s">
        <v>126</v>
      </c>
      <c r="H20" s="121" t="s">
        <v>127</v>
      </c>
      <c r="I20" s="121" t="s">
        <v>3</v>
      </c>
      <c r="J20" s="121" t="s">
        <v>5</v>
      </c>
      <c r="K20" s="121" t="s">
        <v>128</v>
      </c>
      <c r="L20" s="121" t="s">
        <v>129</v>
      </c>
      <c r="M20" s="122" t="s">
        <v>6</v>
      </c>
      <c r="N20" s="123" t="s">
        <v>7</v>
      </c>
      <c r="O20" s="37"/>
      <c r="P20" s="37"/>
      <c r="Q20" s="36"/>
      <c r="R20" s="42"/>
    </row>
    <row r="21" spans="1:18" ht="25.5" customHeight="1">
      <c r="A21" s="140" t="s">
        <v>48</v>
      </c>
      <c r="B21" s="139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138" t="str">
        <f>A21</f>
        <v>Johnson County</v>
      </c>
      <c r="P21" s="139"/>
      <c r="Q21" s="36"/>
      <c r="R21" s="42"/>
    </row>
    <row r="22" spans="1:18" ht="25.5" customHeight="1">
      <c r="A22" s="58" t="s">
        <v>106</v>
      </c>
      <c r="B22" s="6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1" t="str">
        <f>A22</f>
        <v>Renewal of 1/2 of one percent road and bridge tax</v>
      </c>
      <c r="P22" s="63"/>
      <c r="Q22" s="36"/>
      <c r="R22" s="42"/>
    </row>
    <row r="23" spans="1:18" ht="25.5" customHeight="1">
      <c r="A23" s="44"/>
      <c r="B23" s="106" t="s">
        <v>15</v>
      </c>
      <c r="C23" s="98">
        <v>617</v>
      </c>
      <c r="D23" s="98">
        <v>724</v>
      </c>
      <c r="E23" s="98">
        <v>613</v>
      </c>
      <c r="F23" s="98">
        <v>571</v>
      </c>
      <c r="G23" s="98">
        <v>276</v>
      </c>
      <c r="H23" s="98">
        <v>286</v>
      </c>
      <c r="I23" s="98">
        <v>102</v>
      </c>
      <c r="J23" s="98">
        <v>296</v>
      </c>
      <c r="K23" s="98">
        <v>181</v>
      </c>
      <c r="L23" s="98">
        <v>180</v>
      </c>
      <c r="M23" s="98">
        <v>302</v>
      </c>
      <c r="N23" s="100">
        <f>SUM(C23:M23)</f>
        <v>4148</v>
      </c>
      <c r="O23" s="62" t="str">
        <f>B23</f>
        <v>Yes</v>
      </c>
      <c r="P23" s="125">
        <f>+N23/N26</f>
        <v>0.7700018563207722</v>
      </c>
      <c r="Q23" s="36"/>
      <c r="R23" s="42"/>
    </row>
    <row r="24" spans="1:18" ht="25.5" customHeight="1">
      <c r="A24" s="45"/>
      <c r="B24" s="107" t="s">
        <v>16</v>
      </c>
      <c r="C24" s="97">
        <v>171</v>
      </c>
      <c r="D24" s="97">
        <v>159</v>
      </c>
      <c r="E24" s="97">
        <v>164</v>
      </c>
      <c r="F24" s="97">
        <v>188</v>
      </c>
      <c r="G24" s="97">
        <v>70</v>
      </c>
      <c r="H24" s="97">
        <v>123</v>
      </c>
      <c r="I24" s="97">
        <v>40</v>
      </c>
      <c r="J24" s="97">
        <v>105</v>
      </c>
      <c r="K24" s="97">
        <v>72</v>
      </c>
      <c r="L24" s="97">
        <v>67</v>
      </c>
      <c r="M24" s="97">
        <v>80</v>
      </c>
      <c r="N24" s="100">
        <f>SUM(C24:M24)</f>
        <v>1239</v>
      </c>
      <c r="O24" s="65" t="str">
        <f>B24</f>
        <v>No</v>
      </c>
      <c r="P24" s="126">
        <f>+N24/N26</f>
        <v>0.22999814367922777</v>
      </c>
      <c r="Q24" s="36"/>
      <c r="R24" s="42"/>
    </row>
    <row r="25" spans="1:18" ht="16.5" customHeight="1">
      <c r="A25" s="36"/>
      <c r="B25" s="57"/>
      <c r="C25" s="105"/>
      <c r="D25" s="105"/>
      <c r="E25" s="38"/>
      <c r="F25" s="38"/>
      <c r="G25" s="105"/>
      <c r="H25" s="105"/>
      <c r="I25" s="38"/>
      <c r="J25" s="105"/>
      <c r="K25" s="38"/>
      <c r="L25" s="38"/>
      <c r="M25" s="38">
        <v>0</v>
      </c>
      <c r="N25" s="38"/>
      <c r="O25" s="62"/>
      <c r="P25" s="64"/>
      <c r="Q25" s="36"/>
      <c r="R25" s="42"/>
    </row>
    <row r="26" spans="1:18" ht="14.25" customHeight="1">
      <c r="A26" s="36"/>
      <c r="B26" s="31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24">
        <f>SUM(N23:N24)</f>
        <v>5387</v>
      </c>
      <c r="O26" s="15"/>
      <c r="P26" s="36"/>
      <c r="Q26" s="36"/>
      <c r="R26" s="42"/>
    </row>
    <row r="27" ht="15" customHeight="1"/>
    <row r="28" ht="15" customHeight="1"/>
  </sheetData>
  <sheetProtection/>
  <mergeCells count="8">
    <mergeCell ref="A1:Q1"/>
    <mergeCell ref="A2:Q2"/>
    <mergeCell ref="A3:Q3"/>
    <mergeCell ref="O21:P21"/>
    <mergeCell ref="A21:B21"/>
    <mergeCell ref="A7:B7"/>
    <mergeCell ref="A10:B10"/>
    <mergeCell ref="A13:B13"/>
  </mergeCells>
  <printOptions/>
  <pageMargins left="0.5" right="0.5" top="0.5" bottom="0.5" header="0.5" footer="0.5"/>
  <pageSetup fitToHeight="1" fitToWidth="1" horizontalDpi="600" verticalDpi="600" orientation="landscape" paperSize="17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smisner</cp:lastModifiedBy>
  <cp:lastPrinted>2008-08-14T16:25:45Z</cp:lastPrinted>
  <dcterms:created xsi:type="dcterms:W3CDTF">2002-07-11T18:29:15Z</dcterms:created>
  <dcterms:modified xsi:type="dcterms:W3CDTF">2008-09-10T21:23:35Z</dcterms:modified>
  <cp:category/>
  <cp:version/>
  <cp:contentType/>
  <cp:contentStatus/>
</cp:coreProperties>
</file>