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5985" activeTab="0"/>
  </bookViews>
  <sheets>
    <sheet name="Democrat" sheetId="1" r:id="rId1"/>
    <sheet name="Republican" sheetId="2" r:id="rId2"/>
    <sheet name="Other" sheetId="3" r:id="rId3"/>
    <sheet name="St Auditor recount" sheetId="4" r:id="rId4"/>
  </sheets>
  <definedNames>
    <definedName name="_xlnm.Print_Area" localSheetId="0">'Democrat'!$A$1:$AA$53</definedName>
    <definedName name="_xlnm.Print_Area" localSheetId="2">'Other'!$A$1:$AA$41</definedName>
    <definedName name="_xlnm.Print_Area" localSheetId="1">'Republican'!$A$1:$AA$61</definedName>
    <definedName name="_xlnm.Print_Area" localSheetId="3">'St Auditor recount'!$A$1:$AA$25</definedName>
  </definedNames>
  <calcPr fullCalcOnLoad="1"/>
</workbook>
</file>

<file path=xl/sharedStrings.xml><?xml version="1.0" encoding="utf-8"?>
<sst xmlns="http://schemas.openxmlformats.org/spreadsheetml/2006/main" count="328" uniqueCount="128">
  <si>
    <t>Grand</t>
  </si>
  <si>
    <t>Percent of Precincts Voted</t>
  </si>
  <si>
    <t>DEMOCRATIC</t>
  </si>
  <si>
    <t>Centerview</t>
  </si>
  <si>
    <t>Chilhowee</t>
  </si>
  <si>
    <t>Columbus</t>
  </si>
  <si>
    <t>Hazel Hill</t>
  </si>
  <si>
    <t>N Holden</t>
  </si>
  <si>
    <t>S Holden</t>
  </si>
  <si>
    <t>Jefferson</t>
  </si>
  <si>
    <t>Kingsville</t>
  </si>
  <si>
    <t>Knob Noster</t>
  </si>
  <si>
    <t>Lowland</t>
  </si>
  <si>
    <t>Montserrat</t>
  </si>
  <si>
    <t>Pittsville</t>
  </si>
  <si>
    <t>Post Oak</t>
  </si>
  <si>
    <t>Rose Hill</t>
  </si>
  <si>
    <t>Wbg NE</t>
  </si>
  <si>
    <t>Wbg NW</t>
  </si>
  <si>
    <t>Wbg SE 1</t>
  </si>
  <si>
    <t>Wbg SE 2</t>
  </si>
  <si>
    <t xml:space="preserve">Wbg SW </t>
  </si>
  <si>
    <t>Absentee</t>
  </si>
  <si>
    <t>Total</t>
  </si>
  <si>
    <t xml:space="preserve"> </t>
  </si>
  <si>
    <t>Ike Skelton</t>
  </si>
  <si>
    <t>End of page</t>
  </si>
  <si>
    <t xml:space="preserve">Grand </t>
  </si>
  <si>
    <t>Republican</t>
  </si>
  <si>
    <t>Jim Talent</t>
  </si>
  <si>
    <t>Shannon Cooper</t>
  </si>
  <si>
    <t xml:space="preserve">Libertarian </t>
  </si>
  <si>
    <t>U.S. Senator</t>
  </si>
  <si>
    <t>State Auditor</t>
  </si>
  <si>
    <t>Claire McCaskill</t>
  </si>
  <si>
    <t>Associate Circuit Judge - Associate Division</t>
  </si>
  <si>
    <t>State Representative - Dist. 121</t>
  </si>
  <si>
    <t>State Representative - Dist. 122</t>
  </si>
  <si>
    <t>State Representative - Dist. 120</t>
  </si>
  <si>
    <t xml:space="preserve">U.S. Representative - Dist. 4 </t>
  </si>
  <si>
    <t>Presiding Commissioner</t>
  </si>
  <si>
    <t>John A. Hart</t>
  </si>
  <si>
    <t>Clerk of the Circuit Court</t>
  </si>
  <si>
    <t>Auditor</t>
  </si>
  <si>
    <t>C. Kay Dolan</t>
  </si>
  <si>
    <t>Collector of Revenue</t>
  </si>
  <si>
    <t>Ruthane Small</t>
  </si>
  <si>
    <t>CC: QPW\ Election\ Aug 02 summary</t>
  </si>
  <si>
    <t>Simpson</t>
  </si>
  <si>
    <t xml:space="preserve">U.S. Senator </t>
  </si>
  <si>
    <t>Al Hanson</t>
  </si>
  <si>
    <t>U.S. Representative - Dist. 4</t>
  </si>
  <si>
    <t>James A. (Jim) Noland</t>
  </si>
  <si>
    <t>David Pearce</t>
  </si>
  <si>
    <t>Associate Circuit Judge - Probate Division</t>
  </si>
  <si>
    <t>County Clerk</t>
  </si>
  <si>
    <t>Gilbert Powers</t>
  </si>
  <si>
    <t>Recorder of Deeds</t>
  </si>
  <si>
    <t>Prosecuting Attorney</t>
  </si>
  <si>
    <t>Mary Ann Young</t>
  </si>
  <si>
    <t>U.S. Representative Dist. 4</t>
  </si>
  <si>
    <t>Statutory Measures</t>
  </si>
  <si>
    <t>Yes</t>
  </si>
  <si>
    <t>No</t>
  </si>
  <si>
    <t>Garrett R. (Robin) Crouch II</t>
  </si>
  <si>
    <t>Official Totals as certified by the Election Canvass Board</t>
  </si>
  <si>
    <t>Provided by Gilbert Powers, County Clerk and Election Authority for Johnson County, Missouri</t>
  </si>
  <si>
    <t>Bill Clinton Young</t>
  </si>
  <si>
    <t>Susan Montee</t>
  </si>
  <si>
    <t>Darrell Wattenbarger</t>
  </si>
  <si>
    <t>Kristi L. Kenney</t>
  </si>
  <si>
    <t>Jeffrey Alvarado</t>
  </si>
  <si>
    <t>Kathy J. Hudson</t>
  </si>
  <si>
    <t xml:space="preserve">   Circuit Judge, Circuit 17, Division 1</t>
  </si>
  <si>
    <t>Jacqueline Cook</t>
  </si>
  <si>
    <t>Sue Dodson</t>
  </si>
  <si>
    <t>Stephanie Elkins</t>
  </si>
  <si>
    <t xml:space="preserve">Monica Penrose </t>
  </si>
  <si>
    <t xml:space="preserve">      North Holden Committeewoman</t>
  </si>
  <si>
    <t>Frances Elkins</t>
  </si>
  <si>
    <t>Rosemary E. Love</t>
  </si>
  <si>
    <t>Joyce P. Lea</t>
  </si>
  <si>
    <t>Roxie L. Fausnaught</t>
  </si>
  <si>
    <t>Scott Babbitt</t>
  </si>
  <si>
    <t>Jack Jackson</t>
  </si>
  <si>
    <t>Mark Wright</t>
  </si>
  <si>
    <t>Sandra Thomas</t>
  </si>
  <si>
    <t>John W. Loudon</t>
  </si>
  <si>
    <t>Lloyd D. Sanders, Sr.</t>
  </si>
  <si>
    <t>Alan Conner</t>
  </si>
  <si>
    <t>Jeff Parnell</t>
  </si>
  <si>
    <t>Mike McGhee</t>
  </si>
  <si>
    <t>Karl Timmerman</t>
  </si>
  <si>
    <t xml:space="preserve"> Associate Circuit Judge- Associate Division</t>
  </si>
  <si>
    <t>Jan Jones</t>
  </si>
  <si>
    <t>Lynn Stoppy Brackin</t>
  </si>
  <si>
    <t>Thomas K. Hendrix, Jr.</t>
  </si>
  <si>
    <t>Alice Mistler</t>
  </si>
  <si>
    <t>Teresa A. Collins</t>
  </si>
  <si>
    <t>William R. "Bill" Brenner</t>
  </si>
  <si>
    <t>Isaiah Hair, Jr.</t>
  </si>
  <si>
    <t>Frank Gilmour</t>
  </si>
  <si>
    <t>Charles W. Baum</t>
  </si>
  <si>
    <t>Bryce A. Holthouse</t>
  </si>
  <si>
    <t>William Truman (Bill) Wayne</t>
  </si>
  <si>
    <t xml:space="preserve">       State Representative- Dist. 121</t>
  </si>
  <si>
    <t>Johnson County</t>
  </si>
  <si>
    <t>Cabaret Tax (5%)</t>
  </si>
  <si>
    <t>August 8, 2006 Primary Election</t>
  </si>
  <si>
    <t>Constitutional Amendment #1</t>
  </si>
  <si>
    <t>renewal of soil/water conservation tax</t>
  </si>
  <si>
    <t>Wbg SE-1</t>
  </si>
  <si>
    <t xml:space="preserve">Wbg NE </t>
  </si>
  <si>
    <t>Wbg SE-2</t>
  </si>
  <si>
    <t>Wbg SW</t>
  </si>
  <si>
    <t xml:space="preserve">Kingsville </t>
  </si>
  <si>
    <t xml:space="preserve">N. Holden </t>
  </si>
  <si>
    <t>S. Holden</t>
  </si>
  <si>
    <t>0101</t>
  </si>
  <si>
    <t>0201</t>
  </si>
  <si>
    <t>0301</t>
  </si>
  <si>
    <t>0401</t>
  </si>
  <si>
    <t>0501</t>
  </si>
  <si>
    <t>0601</t>
  </si>
  <si>
    <t>0701</t>
  </si>
  <si>
    <t>0801</t>
  </si>
  <si>
    <t>0901</t>
  </si>
  <si>
    <t>1001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</si>
</sst>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4"/>
      <name val="Arial"/>
      <family val="2"/>
    </font>
    <font>
      <sz val="16"/>
      <color indexed="23"/>
      <name val="Arial"/>
      <family val="2"/>
    </font>
    <font>
      <sz val="12"/>
      <name val="Century Schoolbook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9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0" fontId="0" fillId="0" borderId="8" xfId="61" applyFill="1" applyBorder="1" applyAlignment="1">
      <alignment/>
    </xf>
    <xf numFmtId="0" fontId="5" fillId="33" borderId="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0" fillId="0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6" fillId="36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8" fillId="37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1" xfId="61" applyFill="1" applyBorder="1" applyAlignment="1">
      <alignment/>
    </xf>
    <xf numFmtId="0" fontId="3" fillId="0" borderId="16" xfId="0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3" borderId="15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Continuous"/>
    </xf>
    <xf numFmtId="0" fontId="3" fillId="35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0" fontId="0" fillId="0" borderId="0" xfId="61" applyFill="1" applyBorder="1" applyAlignment="1">
      <alignment/>
    </xf>
    <xf numFmtId="0" fontId="5" fillId="0" borderId="24" xfId="0" applyFont="1" applyFill="1" applyBorder="1" applyAlignment="1">
      <alignment horizontal="centerContinuous"/>
    </xf>
    <xf numFmtId="0" fontId="3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0" fillId="0" borderId="25" xfId="0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33" borderId="17" xfId="0" applyFont="1" applyFill="1" applyBorder="1" applyAlignment="1">
      <alignment horizontal="centerContinuous"/>
    </xf>
    <xf numFmtId="0" fontId="10" fillId="0" borderId="14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35" borderId="21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37" borderId="0" xfId="0" applyFont="1" applyFill="1" applyBorder="1" applyAlignment="1">
      <alignment horizontal="centerContinuous"/>
    </xf>
    <xf numFmtId="0" fontId="10" fillId="37" borderId="0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7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/>
    </xf>
    <xf numFmtId="0" fontId="10" fillId="0" borderId="0" xfId="0" applyFont="1" applyAlignment="1">
      <alignment/>
    </xf>
    <xf numFmtId="0" fontId="10" fillId="37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Continuous"/>
    </xf>
    <xf numFmtId="0" fontId="3" fillId="38" borderId="11" xfId="0" applyFont="1" applyFill="1" applyBorder="1" applyAlignment="1">
      <alignment horizontal="centerContinuous"/>
    </xf>
    <xf numFmtId="0" fontId="0" fillId="38" borderId="30" xfId="0" applyFill="1" applyBorder="1" applyAlignment="1">
      <alignment/>
    </xf>
    <xf numFmtId="0" fontId="9" fillId="38" borderId="0" xfId="0" applyFont="1" applyFill="1" applyBorder="1" applyAlignment="1">
      <alignment horizontal="centerContinuous"/>
    </xf>
    <xf numFmtId="0" fontId="0" fillId="38" borderId="0" xfId="0" applyFont="1" applyFill="1" applyAlignment="1">
      <alignment horizontal="centerContinuous"/>
    </xf>
    <xf numFmtId="0" fontId="4" fillId="38" borderId="0" xfId="0" applyFont="1" applyFill="1" applyBorder="1" applyAlignment="1">
      <alignment horizontal="centerContinuous"/>
    </xf>
    <xf numFmtId="0" fontId="5" fillId="38" borderId="18" xfId="0" applyFont="1" applyFill="1" applyBorder="1" applyAlignment="1">
      <alignment horizontal="centerContinuous"/>
    </xf>
    <xf numFmtId="0" fontId="5" fillId="38" borderId="0" xfId="0" applyFont="1" applyFill="1" applyBorder="1" applyAlignment="1">
      <alignment horizontal="centerContinuous"/>
    </xf>
    <xf numFmtId="0" fontId="9" fillId="38" borderId="18" xfId="0" applyFont="1" applyFill="1" applyBorder="1" applyAlignment="1">
      <alignment horizontal="centerContinuous"/>
    </xf>
    <xf numFmtId="0" fontId="3" fillId="38" borderId="11" xfId="0" applyFont="1" applyFill="1" applyBorder="1" applyAlignment="1">
      <alignment horizontal="centerContinuous"/>
    </xf>
    <xf numFmtId="0" fontId="0" fillId="38" borderId="30" xfId="0" applyFill="1" applyBorder="1" applyAlignment="1">
      <alignment/>
    </xf>
    <xf numFmtId="0" fontId="9" fillId="38" borderId="0" xfId="0" applyFont="1" applyFill="1" applyBorder="1" applyAlignment="1">
      <alignment horizontal="centerContinuous"/>
    </xf>
    <xf numFmtId="0" fontId="0" fillId="38" borderId="0" xfId="0" applyFont="1" applyFill="1" applyAlignment="1">
      <alignment horizontal="centerContinuous"/>
    </xf>
    <xf numFmtId="0" fontId="3" fillId="39" borderId="0" xfId="0" applyFont="1" applyFill="1" applyBorder="1" applyAlignment="1">
      <alignment horizontal="left"/>
    </xf>
    <xf numFmtId="0" fontId="9" fillId="40" borderId="18" xfId="0" applyFont="1" applyFill="1" applyBorder="1" applyAlignment="1">
      <alignment horizontal="centerContinuous"/>
    </xf>
    <xf numFmtId="0" fontId="0" fillId="40" borderId="30" xfId="0" applyFill="1" applyBorder="1" applyAlignment="1">
      <alignment/>
    </xf>
    <xf numFmtId="0" fontId="9" fillId="40" borderId="0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Continuous"/>
    </xf>
    <xf numFmtId="0" fontId="5" fillId="40" borderId="13" xfId="0" applyFont="1" applyFill="1" applyBorder="1" applyAlignment="1">
      <alignment horizontal="centerContinuous"/>
    </xf>
    <xf numFmtId="0" fontId="9" fillId="40" borderId="31" xfId="0" applyFont="1" applyFill="1" applyBorder="1" applyAlignment="1">
      <alignment horizontal="centerContinuous"/>
    </xf>
    <xf numFmtId="0" fontId="5" fillId="40" borderId="32" xfId="0" applyFont="1" applyFill="1" applyBorder="1" applyAlignment="1">
      <alignment horizontal="centerContinuous"/>
    </xf>
    <xf numFmtId="0" fontId="3" fillId="40" borderId="0" xfId="0" applyFont="1" applyFill="1" applyBorder="1" applyAlignment="1">
      <alignment horizontal="centerContinuous"/>
    </xf>
    <xf numFmtId="0" fontId="10" fillId="35" borderId="30" xfId="0" applyFont="1" applyFill="1" applyBorder="1" applyAlignment="1">
      <alignment/>
    </xf>
    <xf numFmtId="0" fontId="10" fillId="38" borderId="3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3" fontId="10" fillId="0" borderId="30" xfId="43" applyFont="1" applyFill="1" applyBorder="1" applyAlignment="1">
      <alignment/>
    </xf>
    <xf numFmtId="3" fontId="10" fillId="37" borderId="30" xfId="43" applyFont="1" applyFill="1" applyBorder="1" applyAlignment="1">
      <alignment/>
    </xf>
    <xf numFmtId="3" fontId="10" fillId="40" borderId="30" xfId="43" applyFont="1" applyFill="1" applyBorder="1" applyAlignment="1">
      <alignment/>
    </xf>
    <xf numFmtId="0" fontId="10" fillId="40" borderId="0" xfId="0" applyFont="1" applyFill="1" applyBorder="1" applyAlignment="1">
      <alignment horizontal="centerContinuous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35" borderId="12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30" xfId="0" applyFont="1" applyFill="1" applyBorder="1" applyAlignment="1">
      <alignment horizontal="center"/>
    </xf>
    <xf numFmtId="0" fontId="10" fillId="38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43" applyFont="1" applyFill="1" applyBorder="1" applyAlignment="1">
      <alignment horizontal="center"/>
    </xf>
    <xf numFmtId="3" fontId="10" fillId="0" borderId="30" xfId="43" applyFont="1" applyFill="1" applyBorder="1" applyAlignment="1">
      <alignment horizontal="center"/>
    </xf>
    <xf numFmtId="3" fontId="10" fillId="37" borderId="30" xfId="43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10" fillId="41" borderId="30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0" fontId="0" fillId="42" borderId="0" xfId="0" applyFill="1" applyAlignment="1">
      <alignment/>
    </xf>
    <xf numFmtId="0" fontId="9" fillId="42" borderId="18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3" fillId="42" borderId="11" xfId="0" applyFont="1" applyFill="1" applyBorder="1" applyAlignment="1">
      <alignment horizontal="center"/>
    </xf>
    <xf numFmtId="0" fontId="10" fillId="42" borderId="11" xfId="0" applyFont="1" applyFill="1" applyBorder="1" applyAlignment="1">
      <alignment horizontal="right"/>
    </xf>
    <xf numFmtId="0" fontId="10" fillId="42" borderId="19" xfId="0" applyFont="1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11" xfId="0" applyFill="1" applyBorder="1" applyAlignment="1">
      <alignment/>
    </xf>
    <xf numFmtId="0" fontId="5" fillId="42" borderId="0" xfId="0" applyFont="1" applyFill="1" applyAlignment="1">
      <alignment/>
    </xf>
    <xf numFmtId="0" fontId="9" fillId="0" borderId="18" xfId="0" applyFont="1" applyFill="1" applyBorder="1" applyAlignment="1">
      <alignment horizontal="centerContinuous"/>
    </xf>
    <xf numFmtId="0" fontId="3" fillId="43" borderId="0" xfId="0" applyFont="1" applyFill="1" applyBorder="1" applyAlignment="1">
      <alignment/>
    </xf>
    <xf numFmtId="3" fontId="10" fillId="43" borderId="30" xfId="43" applyFont="1" applyFill="1" applyBorder="1" applyAlignment="1">
      <alignment horizontal="center"/>
    </xf>
    <xf numFmtId="3" fontId="10" fillId="40" borderId="30" xfId="43" applyFont="1" applyFill="1" applyBorder="1" applyAlignment="1">
      <alignment horizontal="center"/>
    </xf>
    <xf numFmtId="0" fontId="0" fillId="43" borderId="11" xfId="0" applyFill="1" applyBorder="1" applyAlignment="1">
      <alignment/>
    </xf>
    <xf numFmtId="0" fontId="0" fillId="43" borderId="0" xfId="0" applyFill="1" applyAlignment="1">
      <alignment/>
    </xf>
    <xf numFmtId="0" fontId="9" fillId="43" borderId="0" xfId="0" applyFont="1" applyFill="1" applyBorder="1" applyAlignment="1">
      <alignment horizontal="center"/>
    </xf>
    <xf numFmtId="0" fontId="9" fillId="43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left"/>
    </xf>
    <xf numFmtId="0" fontId="9" fillId="40" borderId="0" xfId="0" applyFont="1" applyFill="1" applyBorder="1" applyAlignment="1">
      <alignment horizontal="left"/>
    </xf>
    <xf numFmtId="0" fontId="10" fillId="44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3" fontId="16" fillId="41" borderId="30" xfId="43" applyFont="1" applyFill="1" applyBorder="1" applyAlignment="1">
      <alignment horizontal="center"/>
    </xf>
    <xf numFmtId="3" fontId="10" fillId="41" borderId="30" xfId="43" applyFont="1" applyFill="1" applyBorder="1" applyAlignment="1">
      <alignment horizontal="center"/>
    </xf>
    <xf numFmtId="3" fontId="10" fillId="0" borderId="13" xfId="43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24" xfId="0" applyBorder="1" applyAlignment="1">
      <alignment/>
    </xf>
    <xf numFmtId="0" fontId="10" fillId="0" borderId="26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9" fillId="38" borderId="25" xfId="0" applyFont="1" applyFill="1" applyBorder="1" applyAlignment="1">
      <alignment horizontal="centerContinuous"/>
    </xf>
    <xf numFmtId="0" fontId="3" fillId="38" borderId="24" xfId="0" applyFont="1" applyFill="1" applyBorder="1" applyAlignment="1">
      <alignment horizontal="centerContinuous"/>
    </xf>
    <xf numFmtId="0" fontId="10" fillId="0" borderId="24" xfId="0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17" fillId="42" borderId="13" xfId="0" applyFont="1" applyFill="1" applyBorder="1" applyAlignment="1">
      <alignment/>
    </xf>
    <xf numFmtId="0" fontId="0" fillId="42" borderId="13" xfId="0" applyFill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40" borderId="33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40" borderId="31" xfId="0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10" fillId="42" borderId="33" xfId="0" applyFont="1" applyFill="1" applyBorder="1" applyAlignment="1">
      <alignment horizontal="center"/>
    </xf>
    <xf numFmtId="0" fontId="10" fillId="42" borderId="3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90" zoomScaleNormal="90" zoomScalePageLayoutView="0" workbookViewId="0" topLeftCell="A1">
      <selection activeCell="X15" sqref="X15"/>
    </sheetView>
  </sheetViews>
  <sheetFormatPr defaultColWidth="9.140625" defaultRowHeight="12.75"/>
  <cols>
    <col min="1" max="1" width="26.00390625" style="0" customWidth="1"/>
    <col min="2" max="2" width="32.8515625" style="0" customWidth="1"/>
    <col min="3" max="3" width="14.8515625" style="0" customWidth="1"/>
    <col min="4" max="4" width="13.7109375" style="0" customWidth="1"/>
    <col min="5" max="5" width="13.00390625" style="0" customWidth="1"/>
    <col min="6" max="7" width="12.00390625" style="0" customWidth="1"/>
    <col min="8" max="8" width="11.8515625" style="0" customWidth="1"/>
    <col min="9" max="9" width="12.7109375" style="0" customWidth="1"/>
    <col min="10" max="10" width="13.00390625" style="0" customWidth="1"/>
    <col min="11" max="11" width="16.00390625" style="0" customWidth="1"/>
    <col min="12" max="12" width="11.140625" style="0" customWidth="1"/>
    <col min="13" max="13" width="12.57421875" style="0" customWidth="1"/>
    <col min="14" max="14" width="14.28125" style="0" customWidth="1"/>
    <col min="15" max="15" width="11.57421875" style="0" customWidth="1"/>
    <col min="16" max="17" width="11.7109375" style="0" customWidth="1"/>
    <col min="18" max="18" width="10.421875" style="0" customWidth="1"/>
    <col min="19" max="19" width="11.140625" style="0" customWidth="1"/>
    <col min="20" max="21" width="12.28125" style="0" customWidth="1"/>
    <col min="22" max="22" width="11.57421875" style="0" customWidth="1"/>
    <col min="23" max="23" width="12.57421875" style="0" customWidth="1"/>
    <col min="24" max="24" width="12.7109375" style="0" customWidth="1"/>
    <col min="25" max="25" width="28.28125" style="0" customWidth="1"/>
    <col min="26" max="26" width="30.57421875" style="0" customWidth="1"/>
    <col min="27" max="27" width="8.57421875" style="0" customWidth="1"/>
  </cols>
  <sheetData>
    <row r="1" spans="1:27" ht="33" customHeight="1">
      <c r="A1" s="193" t="s">
        <v>108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26.25" customHeight="1">
      <c r="A2" s="192" t="s">
        <v>65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7" ht="26.25" customHeight="1">
      <c r="A3" s="194" t="s">
        <v>66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</row>
    <row r="4" spans="3:27" ht="18.75" customHeight="1">
      <c r="C4" s="19"/>
      <c r="D4" s="19"/>
      <c r="E4" s="19"/>
      <c r="F4" s="19"/>
      <c r="G4" s="32"/>
      <c r="H4" s="32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33" t="s">
        <v>0</v>
      </c>
      <c r="Y4" s="22" t="s">
        <v>1</v>
      </c>
      <c r="Z4" s="3"/>
      <c r="AA4" s="1" t="e">
        <f>SUM(#REF!)/20</f>
        <v>#REF!</v>
      </c>
    </row>
    <row r="5" spans="1:27" ht="26.25" customHeight="1">
      <c r="A5" s="23" t="s">
        <v>2</v>
      </c>
      <c r="B5" s="26"/>
      <c r="C5" s="30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48</v>
      </c>
      <c r="N5" s="31" t="s">
        <v>13</v>
      </c>
      <c r="O5" s="31" t="s">
        <v>14</v>
      </c>
      <c r="P5" s="31" t="s">
        <v>15</v>
      </c>
      <c r="Q5" s="31" t="s">
        <v>16</v>
      </c>
      <c r="R5" s="31" t="s">
        <v>17</v>
      </c>
      <c r="S5" s="31" t="s">
        <v>18</v>
      </c>
      <c r="T5" s="31" t="s">
        <v>19</v>
      </c>
      <c r="U5" s="31" t="s">
        <v>20</v>
      </c>
      <c r="V5" s="31" t="s">
        <v>21</v>
      </c>
      <c r="W5" s="31" t="s">
        <v>22</v>
      </c>
      <c r="X5" s="34" t="s">
        <v>23</v>
      </c>
      <c r="Y5" s="2" t="str">
        <f>A5</f>
        <v>DEMOCRATIC</v>
      </c>
      <c r="Z5" s="4"/>
      <c r="AA5" s="6"/>
    </row>
    <row r="6" spans="1:27" ht="26.25" customHeight="1">
      <c r="A6" s="102" t="s">
        <v>32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 t="str">
        <f>A6</f>
        <v>U.S. Senator</v>
      </c>
      <c r="Z6" s="106"/>
      <c r="AA6" s="14"/>
    </row>
    <row r="7" spans="1:27" ht="26.25" customHeight="1">
      <c r="A7" s="24" t="s">
        <v>24</v>
      </c>
      <c r="B7" s="55" t="s">
        <v>67</v>
      </c>
      <c r="C7" s="126">
        <v>5</v>
      </c>
      <c r="D7" s="126">
        <v>6</v>
      </c>
      <c r="E7" s="126">
        <v>8</v>
      </c>
      <c r="F7" s="126">
        <v>9</v>
      </c>
      <c r="G7" s="126">
        <v>14</v>
      </c>
      <c r="H7" s="126">
        <v>7</v>
      </c>
      <c r="I7" s="126">
        <v>4</v>
      </c>
      <c r="J7" s="126">
        <v>7</v>
      </c>
      <c r="K7" s="126">
        <v>10</v>
      </c>
      <c r="L7" s="126">
        <v>1</v>
      </c>
      <c r="M7" s="126">
        <v>2</v>
      </c>
      <c r="N7" s="126">
        <v>3</v>
      </c>
      <c r="O7" s="126">
        <v>15</v>
      </c>
      <c r="P7" s="126">
        <v>15</v>
      </c>
      <c r="Q7" s="126">
        <v>1</v>
      </c>
      <c r="R7" s="126">
        <v>15</v>
      </c>
      <c r="S7" s="126">
        <v>9</v>
      </c>
      <c r="T7" s="126">
        <v>12</v>
      </c>
      <c r="U7" s="126">
        <v>9</v>
      </c>
      <c r="V7" s="126">
        <v>15</v>
      </c>
      <c r="W7" s="126">
        <v>14</v>
      </c>
      <c r="X7" s="136">
        <f>+SUM(C7:W7)</f>
        <v>181</v>
      </c>
      <c r="Y7" s="56" t="str">
        <f>B7</f>
        <v>Bill Clinton Young</v>
      </c>
      <c r="AA7" s="21"/>
    </row>
    <row r="8" spans="1:27" ht="26.25" customHeight="1">
      <c r="A8" s="24"/>
      <c r="B8" s="55" t="s">
        <v>34</v>
      </c>
      <c r="C8" s="126">
        <v>31</v>
      </c>
      <c r="D8" s="126">
        <v>34</v>
      </c>
      <c r="E8" s="126">
        <v>36</v>
      </c>
      <c r="F8" s="126">
        <v>40</v>
      </c>
      <c r="G8" s="126">
        <v>41</v>
      </c>
      <c r="H8" s="126">
        <v>40</v>
      </c>
      <c r="I8" s="126">
        <v>14</v>
      </c>
      <c r="J8" s="126">
        <v>27</v>
      </c>
      <c r="K8" s="126">
        <v>76</v>
      </c>
      <c r="L8" s="126">
        <v>10</v>
      </c>
      <c r="M8" s="126">
        <v>21</v>
      </c>
      <c r="N8" s="126">
        <v>20</v>
      </c>
      <c r="O8" s="126">
        <v>93</v>
      </c>
      <c r="P8" s="126">
        <v>78</v>
      </c>
      <c r="Q8" s="126">
        <v>25</v>
      </c>
      <c r="R8" s="126">
        <v>123</v>
      </c>
      <c r="S8" s="126">
        <v>107</v>
      </c>
      <c r="T8" s="126">
        <v>110</v>
      </c>
      <c r="U8" s="126">
        <v>90</v>
      </c>
      <c r="V8" s="126">
        <v>99</v>
      </c>
      <c r="W8" s="126">
        <v>81</v>
      </c>
      <c r="X8" s="136">
        <f>+SUM(C8:W8)</f>
        <v>1196</v>
      </c>
      <c r="Y8" s="56" t="str">
        <f>B8</f>
        <v>Claire McCaskill</v>
      </c>
      <c r="AA8" s="21"/>
    </row>
    <row r="9" spans="1:27" ht="26.25" customHeight="1">
      <c r="A9" s="24"/>
      <c r="B9" s="2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36"/>
      <c r="Y9" s="17"/>
      <c r="AA9" s="14"/>
    </row>
    <row r="10" spans="1:27" ht="26.25" customHeight="1">
      <c r="A10" s="102" t="s">
        <v>33</v>
      </c>
      <c r="B10" s="103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05" t="str">
        <f>A10</f>
        <v>State Auditor</v>
      </c>
      <c r="Z10" s="106"/>
      <c r="AA10" s="14"/>
    </row>
    <row r="11" spans="1:27" ht="26.25" customHeight="1">
      <c r="A11" s="24"/>
      <c r="B11" s="55" t="s">
        <v>68</v>
      </c>
      <c r="C11" s="126">
        <v>20</v>
      </c>
      <c r="D11" s="126">
        <v>17</v>
      </c>
      <c r="E11" s="126">
        <v>25</v>
      </c>
      <c r="F11" s="126">
        <v>36</v>
      </c>
      <c r="G11" s="126">
        <v>35</v>
      </c>
      <c r="H11" s="126">
        <v>33</v>
      </c>
      <c r="I11" s="126">
        <v>12</v>
      </c>
      <c r="J11" s="126">
        <v>17</v>
      </c>
      <c r="K11" s="126">
        <v>59</v>
      </c>
      <c r="L11" s="126">
        <v>7</v>
      </c>
      <c r="M11" s="126">
        <v>14</v>
      </c>
      <c r="N11" s="126">
        <v>17</v>
      </c>
      <c r="O11" s="126">
        <v>61</v>
      </c>
      <c r="P11" s="126">
        <v>59</v>
      </c>
      <c r="Q11" s="126">
        <v>18</v>
      </c>
      <c r="R11" s="126">
        <v>94</v>
      </c>
      <c r="S11" s="126">
        <v>75</v>
      </c>
      <c r="T11" s="126">
        <v>85</v>
      </c>
      <c r="U11" s="126">
        <v>64</v>
      </c>
      <c r="V11" s="126">
        <v>82</v>
      </c>
      <c r="W11" s="126">
        <v>56</v>
      </c>
      <c r="X11" s="136">
        <f>+SUM(C11:W11)</f>
        <v>886</v>
      </c>
      <c r="Y11" s="56" t="str">
        <f>B11</f>
        <v>Susan Montee</v>
      </c>
      <c r="AA11" s="14"/>
    </row>
    <row r="12" spans="1:27" ht="26.25" customHeight="1">
      <c r="A12" s="24"/>
      <c r="B12" s="55" t="s">
        <v>69</v>
      </c>
      <c r="C12" s="126">
        <v>11</v>
      </c>
      <c r="D12" s="126">
        <v>18</v>
      </c>
      <c r="E12" s="126">
        <v>15</v>
      </c>
      <c r="F12" s="126">
        <v>12</v>
      </c>
      <c r="G12" s="126">
        <v>15</v>
      </c>
      <c r="H12" s="126">
        <v>12</v>
      </c>
      <c r="I12" s="126">
        <v>4</v>
      </c>
      <c r="J12" s="126">
        <v>15</v>
      </c>
      <c r="K12" s="126">
        <v>22</v>
      </c>
      <c r="L12" s="126">
        <v>4</v>
      </c>
      <c r="M12" s="126">
        <v>9</v>
      </c>
      <c r="N12" s="126">
        <v>6</v>
      </c>
      <c r="O12" s="126">
        <v>44</v>
      </c>
      <c r="P12" s="126">
        <v>28</v>
      </c>
      <c r="Q12" s="126">
        <v>7</v>
      </c>
      <c r="R12" s="126">
        <v>33</v>
      </c>
      <c r="S12" s="126">
        <v>26</v>
      </c>
      <c r="T12" s="126">
        <v>23</v>
      </c>
      <c r="U12" s="126">
        <v>25</v>
      </c>
      <c r="V12" s="126">
        <v>18</v>
      </c>
      <c r="W12" s="126">
        <v>24</v>
      </c>
      <c r="X12" s="136">
        <f>+SUM(C12:W12)</f>
        <v>371</v>
      </c>
      <c r="Y12" s="56" t="str">
        <f>B12</f>
        <v>Darrell Wattenbarger</v>
      </c>
      <c r="AA12" s="14"/>
    </row>
    <row r="13" spans="1:27" ht="26.25" customHeight="1">
      <c r="A13" s="24"/>
      <c r="B13" s="28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6"/>
      <c r="Y13" s="18"/>
      <c r="AA13" s="14"/>
    </row>
    <row r="14" spans="1:27" ht="26.25" customHeight="1">
      <c r="A14" s="102" t="s">
        <v>39</v>
      </c>
      <c r="B14" s="103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05" t="str">
        <f>A14</f>
        <v>U.S. Representative - Dist. 4 </v>
      </c>
      <c r="Z14" s="106"/>
      <c r="AA14" s="14"/>
    </row>
    <row r="15" spans="1:27" ht="26.25" customHeight="1">
      <c r="A15" s="24"/>
      <c r="B15" s="55" t="s">
        <v>25</v>
      </c>
      <c r="C15" s="126">
        <v>35</v>
      </c>
      <c r="D15" s="126">
        <v>39</v>
      </c>
      <c r="E15" s="126">
        <v>44</v>
      </c>
      <c r="F15" s="126">
        <v>49</v>
      </c>
      <c r="G15" s="126">
        <v>53</v>
      </c>
      <c r="H15" s="126">
        <v>45</v>
      </c>
      <c r="I15" s="126">
        <v>17</v>
      </c>
      <c r="J15" s="126">
        <v>32</v>
      </c>
      <c r="K15" s="126">
        <v>85</v>
      </c>
      <c r="L15" s="126">
        <v>10</v>
      </c>
      <c r="M15" s="126">
        <v>23</v>
      </c>
      <c r="N15" s="126">
        <v>23</v>
      </c>
      <c r="O15" s="126">
        <v>102</v>
      </c>
      <c r="P15" s="126">
        <v>86</v>
      </c>
      <c r="Q15" s="126">
        <v>26</v>
      </c>
      <c r="R15" s="126">
        <v>132</v>
      </c>
      <c r="S15" s="126">
        <v>114</v>
      </c>
      <c r="T15" s="126">
        <v>119</v>
      </c>
      <c r="U15" s="126">
        <v>97</v>
      </c>
      <c r="V15" s="126">
        <v>115</v>
      </c>
      <c r="W15" s="126">
        <v>94</v>
      </c>
      <c r="X15" s="136">
        <f>+SUM(C15:W15)</f>
        <v>1340</v>
      </c>
      <c r="Y15" s="56" t="str">
        <f>B15</f>
        <v>Ike Skelton</v>
      </c>
      <c r="AA15" s="14"/>
    </row>
    <row r="16" spans="1:27" ht="26.25" customHeight="1">
      <c r="A16" s="24"/>
      <c r="B16" s="28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36"/>
      <c r="Y16" s="107"/>
      <c r="AA16" s="14"/>
    </row>
    <row r="17" spans="1:27" ht="26.25" customHeight="1">
      <c r="A17" s="94" t="s">
        <v>38</v>
      </c>
      <c r="B17" s="9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97" t="str">
        <f>A17</f>
        <v>State Representative - Dist. 120</v>
      </c>
      <c r="Z17" s="99"/>
      <c r="AA17" s="14"/>
    </row>
    <row r="18" spans="1:27" ht="26.25" customHeight="1">
      <c r="A18" s="24"/>
      <c r="B18" s="55" t="s">
        <v>70</v>
      </c>
      <c r="C18" s="137"/>
      <c r="D18" s="126">
        <v>32</v>
      </c>
      <c r="E18" s="137"/>
      <c r="F18" s="137"/>
      <c r="G18" s="137"/>
      <c r="H18" s="137"/>
      <c r="I18" s="126">
        <v>15</v>
      </c>
      <c r="J18" s="137"/>
      <c r="K18" s="137"/>
      <c r="L18" s="137"/>
      <c r="M18" s="137"/>
      <c r="N18" s="137"/>
      <c r="O18" s="137"/>
      <c r="P18" s="126">
        <v>79</v>
      </c>
      <c r="Q18" s="126">
        <v>24</v>
      </c>
      <c r="R18" s="137"/>
      <c r="S18" s="137"/>
      <c r="T18" s="137"/>
      <c r="U18" s="137"/>
      <c r="V18" s="137"/>
      <c r="W18" s="126">
        <v>8</v>
      </c>
      <c r="X18" s="136">
        <f>+SUM(C18:W18)</f>
        <v>158</v>
      </c>
      <c r="Y18" s="57" t="str">
        <f>B18</f>
        <v>Kristi L. Kenney</v>
      </c>
      <c r="AA18" s="14"/>
    </row>
    <row r="19" spans="1:27" ht="26.25" customHeight="1">
      <c r="A19" s="24"/>
      <c r="B19" s="28"/>
      <c r="C19" s="137"/>
      <c r="D19" s="126"/>
      <c r="E19" s="137"/>
      <c r="F19" s="137"/>
      <c r="G19" s="137"/>
      <c r="H19" s="137"/>
      <c r="I19" s="126"/>
      <c r="J19" s="137"/>
      <c r="K19" s="137"/>
      <c r="L19" s="137"/>
      <c r="M19" s="137"/>
      <c r="N19" s="137"/>
      <c r="O19" s="137"/>
      <c r="P19" s="126"/>
      <c r="Q19" s="126"/>
      <c r="R19" s="137"/>
      <c r="S19" s="137"/>
      <c r="T19" s="137"/>
      <c r="U19" s="137"/>
      <c r="V19" s="137"/>
      <c r="W19" s="126"/>
      <c r="X19" s="136"/>
      <c r="Y19" s="17"/>
      <c r="AA19" s="14"/>
    </row>
    <row r="20" spans="1:27" ht="26.25" customHeight="1">
      <c r="A20" s="94" t="s">
        <v>36</v>
      </c>
      <c r="B20" s="95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97" t="str">
        <f>A20</f>
        <v>State Representative - Dist. 121</v>
      </c>
      <c r="Z20" s="99"/>
      <c r="AA20" s="14"/>
    </row>
    <row r="21" spans="1:27" ht="26.25" customHeight="1">
      <c r="A21" s="24"/>
      <c r="B21" s="55" t="s">
        <v>71</v>
      </c>
      <c r="C21" s="126">
        <v>32</v>
      </c>
      <c r="D21" s="137"/>
      <c r="E21" s="137"/>
      <c r="F21" s="137"/>
      <c r="G21" s="126">
        <v>48</v>
      </c>
      <c r="H21" s="126">
        <v>41</v>
      </c>
      <c r="I21" s="137"/>
      <c r="J21" s="137"/>
      <c r="K21" s="126">
        <v>74</v>
      </c>
      <c r="L21" s="137"/>
      <c r="M21" s="137"/>
      <c r="N21" s="126">
        <v>22</v>
      </c>
      <c r="O21" s="137"/>
      <c r="P21" s="137"/>
      <c r="Q21" s="137"/>
      <c r="R21" s="126">
        <v>112</v>
      </c>
      <c r="S21" s="126">
        <v>101</v>
      </c>
      <c r="T21" s="126">
        <v>106</v>
      </c>
      <c r="U21" s="126">
        <v>87</v>
      </c>
      <c r="V21" s="126">
        <v>101</v>
      </c>
      <c r="W21" s="126">
        <v>55</v>
      </c>
      <c r="X21" s="136">
        <f>+SUM(C21:W21)</f>
        <v>779</v>
      </c>
      <c r="Y21" s="56" t="str">
        <f>B21</f>
        <v>Jeffrey Alvarado</v>
      </c>
      <c r="AA21" s="14"/>
    </row>
    <row r="22" spans="1:27" ht="26.25" customHeight="1">
      <c r="A22" s="24"/>
      <c r="B22" s="28"/>
      <c r="C22" s="126"/>
      <c r="D22" s="137"/>
      <c r="E22" s="137"/>
      <c r="F22" s="137"/>
      <c r="G22" s="126"/>
      <c r="H22" s="126"/>
      <c r="I22" s="137"/>
      <c r="J22" s="137"/>
      <c r="K22" s="126"/>
      <c r="L22" s="137"/>
      <c r="M22" s="137"/>
      <c r="N22" s="126"/>
      <c r="O22" s="137"/>
      <c r="P22" s="137"/>
      <c r="Q22" s="137"/>
      <c r="R22" s="126"/>
      <c r="S22" s="126"/>
      <c r="T22" s="126"/>
      <c r="U22" s="126"/>
      <c r="V22" s="126"/>
      <c r="W22" s="126"/>
      <c r="X22" s="136"/>
      <c r="Y22" s="17"/>
      <c r="AA22" s="14"/>
    </row>
    <row r="23" spans="1:27" ht="26.25" customHeight="1">
      <c r="A23" s="94" t="s">
        <v>37</v>
      </c>
      <c r="B23" s="95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97" t="str">
        <f>A23</f>
        <v>State Representative - Dist. 122</v>
      </c>
      <c r="Z23" s="99"/>
      <c r="AA23" s="14"/>
    </row>
    <row r="24" spans="1:27" ht="26.25" customHeight="1">
      <c r="A24" s="24"/>
      <c r="B24" s="55" t="s">
        <v>72</v>
      </c>
      <c r="C24" s="137"/>
      <c r="D24" s="137"/>
      <c r="E24" s="126">
        <v>40</v>
      </c>
      <c r="F24" s="126">
        <v>45</v>
      </c>
      <c r="G24" s="137"/>
      <c r="H24" s="137"/>
      <c r="I24" s="137"/>
      <c r="J24" s="126">
        <v>30</v>
      </c>
      <c r="K24" s="137"/>
      <c r="L24" s="126">
        <v>11</v>
      </c>
      <c r="M24" s="126">
        <v>23</v>
      </c>
      <c r="N24" s="137"/>
      <c r="O24" s="126">
        <v>104</v>
      </c>
      <c r="P24" s="137"/>
      <c r="Q24" s="137"/>
      <c r="R24" s="137"/>
      <c r="S24" s="137"/>
      <c r="T24" s="137"/>
      <c r="U24" s="137"/>
      <c r="V24" s="137"/>
      <c r="W24" s="126">
        <v>17</v>
      </c>
      <c r="X24" s="136">
        <f>+SUM(C24:W24)</f>
        <v>270</v>
      </c>
      <c r="Y24" s="56" t="str">
        <f>B24</f>
        <v>Kathy J. Hudson</v>
      </c>
      <c r="AA24" s="14"/>
    </row>
    <row r="25" spans="1:27" ht="26.25" customHeight="1">
      <c r="A25" s="24"/>
      <c r="B25" s="28"/>
      <c r="C25" s="137"/>
      <c r="D25" s="137"/>
      <c r="E25" s="126"/>
      <c r="F25" s="126"/>
      <c r="G25" s="137"/>
      <c r="H25" s="137"/>
      <c r="I25" s="137"/>
      <c r="J25" s="126"/>
      <c r="K25" s="137"/>
      <c r="L25" s="126"/>
      <c r="M25" s="126"/>
      <c r="N25" s="137"/>
      <c r="O25" s="126"/>
      <c r="P25" s="137"/>
      <c r="Q25" s="137"/>
      <c r="R25" s="137"/>
      <c r="S25" s="137"/>
      <c r="T25" s="137"/>
      <c r="U25" s="137"/>
      <c r="V25" s="137"/>
      <c r="W25" s="126"/>
      <c r="X25" s="136"/>
      <c r="Y25" s="17"/>
      <c r="AA25" s="14"/>
    </row>
    <row r="26" spans="1:27" ht="26.25" customHeight="1">
      <c r="A26" s="140" t="s">
        <v>73</v>
      </c>
      <c r="B26" s="142"/>
      <c r="C26" s="128"/>
      <c r="D26" s="12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27"/>
      <c r="Y26" s="159" t="str">
        <f>A26</f>
        <v>   Circuit Judge, Circuit 17, Division 1</v>
      </c>
      <c r="Z26" s="139"/>
      <c r="AA26" s="14"/>
    </row>
    <row r="27" spans="1:27" ht="26.25" customHeight="1">
      <c r="A27" s="24"/>
      <c r="B27" s="141" t="s">
        <v>74</v>
      </c>
      <c r="C27" s="126">
        <v>34</v>
      </c>
      <c r="D27" s="126">
        <v>33</v>
      </c>
      <c r="E27" s="126">
        <v>41</v>
      </c>
      <c r="F27" s="126">
        <v>44</v>
      </c>
      <c r="G27" s="126">
        <v>49</v>
      </c>
      <c r="H27" s="126">
        <v>44</v>
      </c>
      <c r="I27" s="126">
        <v>15</v>
      </c>
      <c r="J27" s="126">
        <v>32</v>
      </c>
      <c r="K27" s="126">
        <v>76</v>
      </c>
      <c r="L27" s="126">
        <v>11</v>
      </c>
      <c r="M27" s="126">
        <v>22</v>
      </c>
      <c r="N27" s="126">
        <v>21</v>
      </c>
      <c r="O27" s="126">
        <v>103</v>
      </c>
      <c r="P27" s="126">
        <v>76</v>
      </c>
      <c r="Q27" s="126">
        <v>25</v>
      </c>
      <c r="R27" s="126">
        <v>123</v>
      </c>
      <c r="S27" s="126">
        <v>103</v>
      </c>
      <c r="T27" s="126">
        <v>113</v>
      </c>
      <c r="U27" s="126">
        <v>87</v>
      </c>
      <c r="V27" s="126">
        <v>106</v>
      </c>
      <c r="W27" s="126">
        <v>88</v>
      </c>
      <c r="X27" s="136">
        <f>+SUM(C27:W27)</f>
        <v>1246</v>
      </c>
      <c r="Y27" s="56" t="str">
        <f>B27</f>
        <v>Jacqueline Cook</v>
      </c>
      <c r="AA27" s="14"/>
    </row>
    <row r="28" spans="1:27" ht="26.25" customHeight="1">
      <c r="A28" s="24"/>
      <c r="B28" s="28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36"/>
      <c r="Y28" s="17"/>
      <c r="AA28" s="14"/>
    </row>
    <row r="29" spans="1:27" ht="26.25" customHeight="1">
      <c r="A29" s="100" t="s">
        <v>35</v>
      </c>
      <c r="B29" s="95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01" t="str">
        <f>A29</f>
        <v>Associate Circuit Judge - Associate Division</v>
      </c>
      <c r="Z29" s="99"/>
      <c r="AA29" s="14"/>
    </row>
    <row r="30" spans="1:27" ht="26.25" customHeight="1">
      <c r="A30" s="24"/>
      <c r="B30" s="55" t="s">
        <v>75</v>
      </c>
      <c r="C30" s="126">
        <v>34</v>
      </c>
      <c r="D30" s="126">
        <v>36</v>
      </c>
      <c r="E30" s="126">
        <v>41</v>
      </c>
      <c r="F30" s="126">
        <v>44</v>
      </c>
      <c r="G30" s="126">
        <v>52</v>
      </c>
      <c r="H30" s="126">
        <v>43</v>
      </c>
      <c r="I30" s="126">
        <v>15</v>
      </c>
      <c r="J30" s="126">
        <v>30</v>
      </c>
      <c r="K30" s="126">
        <v>74</v>
      </c>
      <c r="L30" s="126">
        <v>11</v>
      </c>
      <c r="M30" s="126">
        <v>21</v>
      </c>
      <c r="N30" s="126">
        <v>22</v>
      </c>
      <c r="O30" s="126">
        <v>104</v>
      </c>
      <c r="P30" s="126">
        <v>79</v>
      </c>
      <c r="Q30" s="126">
        <v>24</v>
      </c>
      <c r="R30" s="126">
        <v>124</v>
      </c>
      <c r="S30" s="126">
        <v>106</v>
      </c>
      <c r="T30" s="126">
        <v>110</v>
      </c>
      <c r="U30" s="126">
        <v>92</v>
      </c>
      <c r="V30" s="126">
        <v>108</v>
      </c>
      <c r="W30" s="126">
        <v>88</v>
      </c>
      <c r="X30" s="136">
        <f>+SUM(C30:W30)</f>
        <v>1258</v>
      </c>
      <c r="Y30" s="56" t="str">
        <f>B30</f>
        <v>Sue Dodson</v>
      </c>
      <c r="AA30" s="14"/>
    </row>
    <row r="31" spans="1:27" ht="26.25" customHeight="1">
      <c r="A31" s="24"/>
      <c r="B31" s="2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36"/>
      <c r="Y31" s="17"/>
      <c r="AA31" s="14"/>
    </row>
    <row r="32" spans="1:27" ht="26.25" customHeight="1">
      <c r="A32" s="94" t="s">
        <v>40</v>
      </c>
      <c r="B32" s="95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97" t="str">
        <f>A32</f>
        <v>Presiding Commissioner</v>
      </c>
      <c r="Z32" s="99"/>
      <c r="AA32" s="14"/>
    </row>
    <row r="33" spans="1:27" ht="26.25" customHeight="1">
      <c r="A33" s="24"/>
      <c r="B33" s="55" t="s">
        <v>41</v>
      </c>
      <c r="C33" s="126">
        <v>32</v>
      </c>
      <c r="D33" s="126">
        <v>33</v>
      </c>
      <c r="E33" s="126">
        <v>40</v>
      </c>
      <c r="F33" s="126">
        <v>42</v>
      </c>
      <c r="G33" s="126">
        <v>48</v>
      </c>
      <c r="H33" s="126">
        <v>44</v>
      </c>
      <c r="I33" s="126">
        <v>15</v>
      </c>
      <c r="J33" s="126">
        <v>29</v>
      </c>
      <c r="K33" s="126">
        <v>73</v>
      </c>
      <c r="L33" s="126">
        <v>9</v>
      </c>
      <c r="M33" s="126">
        <v>21</v>
      </c>
      <c r="N33" s="126">
        <v>22</v>
      </c>
      <c r="O33" s="126">
        <v>102</v>
      </c>
      <c r="P33" s="126">
        <v>74</v>
      </c>
      <c r="Q33" s="126">
        <v>24</v>
      </c>
      <c r="R33" s="126">
        <v>115</v>
      </c>
      <c r="S33" s="126">
        <v>103</v>
      </c>
      <c r="T33" s="126">
        <v>105</v>
      </c>
      <c r="U33" s="126">
        <v>90</v>
      </c>
      <c r="V33" s="126">
        <v>101</v>
      </c>
      <c r="W33" s="126">
        <v>82</v>
      </c>
      <c r="X33" s="136">
        <f>+SUM(C33:W33)</f>
        <v>1204</v>
      </c>
      <c r="Y33" s="56" t="str">
        <f>B33</f>
        <v>John A. Hart</v>
      </c>
      <c r="AA33" s="14"/>
    </row>
    <row r="34" spans="1:27" ht="26.25" customHeight="1">
      <c r="A34" s="24"/>
      <c r="B34" s="28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36"/>
      <c r="Y34" s="17"/>
      <c r="AA34" s="14"/>
    </row>
    <row r="35" spans="1:27" ht="26.25" customHeight="1">
      <c r="A35" s="94" t="s">
        <v>42</v>
      </c>
      <c r="B35" s="95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97" t="str">
        <f>A35</f>
        <v>Clerk of the Circuit Court</v>
      </c>
      <c r="Z35" s="98"/>
      <c r="AA35" s="14"/>
    </row>
    <row r="36" spans="1:27" ht="26.25" customHeight="1">
      <c r="A36" s="24"/>
      <c r="B36" s="55" t="s">
        <v>76</v>
      </c>
      <c r="C36" s="126">
        <v>33</v>
      </c>
      <c r="D36" s="126">
        <v>31</v>
      </c>
      <c r="E36" s="126">
        <v>43</v>
      </c>
      <c r="F36" s="126">
        <v>44</v>
      </c>
      <c r="G36" s="126">
        <v>51</v>
      </c>
      <c r="H36" s="126">
        <v>46</v>
      </c>
      <c r="I36" s="126">
        <v>15</v>
      </c>
      <c r="J36" s="126">
        <v>31</v>
      </c>
      <c r="K36" s="126">
        <v>78</v>
      </c>
      <c r="L36" s="126">
        <v>11</v>
      </c>
      <c r="M36" s="126">
        <v>22</v>
      </c>
      <c r="N36" s="126">
        <v>23</v>
      </c>
      <c r="O36" s="126">
        <v>103</v>
      </c>
      <c r="P36" s="126">
        <v>79</v>
      </c>
      <c r="Q36" s="126">
        <v>25</v>
      </c>
      <c r="R36" s="126">
        <v>121</v>
      </c>
      <c r="S36" s="126">
        <v>100</v>
      </c>
      <c r="T36" s="126">
        <v>110</v>
      </c>
      <c r="U36" s="126">
        <v>93</v>
      </c>
      <c r="V36" s="126">
        <v>104</v>
      </c>
      <c r="W36" s="126">
        <v>88</v>
      </c>
      <c r="X36" s="136">
        <f>+SUM(C36:W36)</f>
        <v>1251</v>
      </c>
      <c r="Y36" s="56" t="str">
        <f>B36</f>
        <v>Stephanie Elkins</v>
      </c>
      <c r="AA36" s="14"/>
    </row>
    <row r="37" spans="1:27" ht="26.25" customHeight="1">
      <c r="A37" s="24"/>
      <c r="B37" s="27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36"/>
      <c r="Y37" s="17"/>
      <c r="AA37" s="14"/>
    </row>
    <row r="38" spans="1:27" ht="26.25" customHeight="1">
      <c r="A38" s="94" t="s">
        <v>58</v>
      </c>
      <c r="B38" s="95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97" t="str">
        <f>A38</f>
        <v>Prosecuting Attorney</v>
      </c>
      <c r="Z38" s="98"/>
      <c r="AA38" s="14"/>
    </row>
    <row r="39" spans="1:27" ht="26.25" customHeight="1">
      <c r="A39" s="24"/>
      <c r="B39" s="55" t="s">
        <v>77</v>
      </c>
      <c r="C39" s="126">
        <v>34</v>
      </c>
      <c r="D39" s="126">
        <v>33</v>
      </c>
      <c r="E39" s="126">
        <v>41</v>
      </c>
      <c r="F39" s="126">
        <v>45</v>
      </c>
      <c r="G39" s="126">
        <v>52</v>
      </c>
      <c r="H39" s="126">
        <v>43</v>
      </c>
      <c r="I39" s="126">
        <v>15</v>
      </c>
      <c r="J39" s="126">
        <v>29</v>
      </c>
      <c r="K39" s="126">
        <v>74</v>
      </c>
      <c r="L39" s="126">
        <v>11</v>
      </c>
      <c r="M39" s="126">
        <v>22</v>
      </c>
      <c r="N39" s="126">
        <v>22</v>
      </c>
      <c r="O39" s="126">
        <v>102</v>
      </c>
      <c r="P39" s="126">
        <v>79</v>
      </c>
      <c r="Q39" s="126">
        <v>22</v>
      </c>
      <c r="R39" s="126">
        <v>118</v>
      </c>
      <c r="S39" s="126">
        <v>102</v>
      </c>
      <c r="T39" s="126">
        <v>108</v>
      </c>
      <c r="U39" s="126">
        <v>90</v>
      </c>
      <c r="V39" s="126">
        <v>106</v>
      </c>
      <c r="W39" s="126">
        <v>88</v>
      </c>
      <c r="X39" s="136">
        <f>+SUM(C39:W39)</f>
        <v>1236</v>
      </c>
      <c r="Y39" s="56" t="str">
        <f>B39</f>
        <v>Monica Penrose </v>
      </c>
      <c r="AA39" s="14"/>
    </row>
    <row r="40" spans="1:27" ht="26.25" customHeight="1">
      <c r="A40" s="24"/>
      <c r="B40" s="27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36"/>
      <c r="Y40" s="17"/>
      <c r="AA40" s="14"/>
    </row>
    <row r="41" spans="1:27" ht="26.25" customHeight="1">
      <c r="A41" s="94" t="s">
        <v>43</v>
      </c>
      <c r="B41" s="95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97" t="str">
        <f>A41</f>
        <v>Auditor</v>
      </c>
      <c r="Z41" s="98"/>
      <c r="AA41" s="11"/>
    </row>
    <row r="42" spans="1:27" ht="26.25" customHeight="1">
      <c r="A42" s="24"/>
      <c r="B42" s="55" t="s">
        <v>44</v>
      </c>
      <c r="C42" s="126">
        <v>32</v>
      </c>
      <c r="D42" s="126">
        <v>29</v>
      </c>
      <c r="E42" s="126">
        <v>38</v>
      </c>
      <c r="F42" s="126">
        <v>46</v>
      </c>
      <c r="G42" s="126">
        <v>47</v>
      </c>
      <c r="H42" s="126">
        <v>45</v>
      </c>
      <c r="I42" s="126">
        <v>15</v>
      </c>
      <c r="J42" s="126">
        <v>31</v>
      </c>
      <c r="K42" s="126">
        <v>75</v>
      </c>
      <c r="L42" s="126">
        <v>11</v>
      </c>
      <c r="M42" s="126">
        <v>22</v>
      </c>
      <c r="N42" s="126">
        <v>23</v>
      </c>
      <c r="O42" s="126">
        <v>105</v>
      </c>
      <c r="P42" s="126">
        <v>76</v>
      </c>
      <c r="Q42" s="126">
        <v>24</v>
      </c>
      <c r="R42" s="126">
        <v>117</v>
      </c>
      <c r="S42" s="126">
        <v>102</v>
      </c>
      <c r="T42" s="126">
        <v>110</v>
      </c>
      <c r="U42" s="126">
        <v>89</v>
      </c>
      <c r="V42" s="126">
        <v>99</v>
      </c>
      <c r="W42" s="126">
        <v>90</v>
      </c>
      <c r="X42" s="136">
        <f>+SUM(C42:W42)</f>
        <v>1226</v>
      </c>
      <c r="Y42" s="56" t="str">
        <f>B42</f>
        <v>C. Kay Dolan</v>
      </c>
      <c r="AA42" s="14"/>
    </row>
    <row r="43" spans="1:27" ht="26.25" customHeight="1">
      <c r="A43" s="24"/>
      <c r="B43" s="27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36"/>
      <c r="Y43" s="17"/>
      <c r="AA43" s="14"/>
    </row>
    <row r="44" spans="1:27" ht="26.25" customHeight="1">
      <c r="A44" s="94" t="s">
        <v>45</v>
      </c>
      <c r="B44" s="95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8"/>
      <c r="Y44" s="97" t="str">
        <f>A44</f>
        <v>Collector of Revenue</v>
      </c>
      <c r="Z44" s="98"/>
      <c r="AA44" s="11"/>
    </row>
    <row r="45" spans="1:27" ht="26.25" customHeight="1">
      <c r="A45" s="24"/>
      <c r="B45" s="55" t="s">
        <v>46</v>
      </c>
      <c r="C45" s="130">
        <v>37</v>
      </c>
      <c r="D45" s="130">
        <v>36</v>
      </c>
      <c r="E45" s="130">
        <v>44</v>
      </c>
      <c r="F45" s="130">
        <v>48</v>
      </c>
      <c r="G45" s="130">
        <v>53</v>
      </c>
      <c r="H45" s="130">
        <v>47</v>
      </c>
      <c r="I45" s="130">
        <v>16</v>
      </c>
      <c r="J45" s="130">
        <v>33</v>
      </c>
      <c r="K45" s="130">
        <v>83</v>
      </c>
      <c r="L45" s="130">
        <v>11</v>
      </c>
      <c r="M45" s="130">
        <v>23</v>
      </c>
      <c r="N45" s="130">
        <v>23</v>
      </c>
      <c r="O45" s="130">
        <v>106</v>
      </c>
      <c r="P45" s="130">
        <v>83</v>
      </c>
      <c r="Q45" s="130">
        <v>26</v>
      </c>
      <c r="R45" s="130">
        <v>127</v>
      </c>
      <c r="S45" s="130">
        <v>109</v>
      </c>
      <c r="T45" s="130">
        <v>121</v>
      </c>
      <c r="U45" s="130">
        <v>97</v>
      </c>
      <c r="V45" s="130">
        <v>107</v>
      </c>
      <c r="W45" s="130">
        <v>91</v>
      </c>
      <c r="X45" s="136">
        <f>+SUM(C45:W45)</f>
        <v>1321</v>
      </c>
      <c r="Y45" s="56" t="str">
        <f>B45</f>
        <v>Ruthane Small</v>
      </c>
      <c r="AA45" s="14"/>
    </row>
    <row r="46" spans="1:27" ht="26.25" customHeight="1">
      <c r="A46" s="24"/>
      <c r="B46" s="55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6"/>
      <c r="Y46" s="56"/>
      <c r="AA46" s="14"/>
    </row>
    <row r="47" spans="1:27" s="139" customFormat="1" ht="26.25" customHeight="1">
      <c r="A47" s="140" t="s">
        <v>78</v>
      </c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27"/>
      <c r="Y47" s="159" t="str">
        <f>A47</f>
        <v>      North Holden Committeewoman</v>
      </c>
      <c r="AA47" s="145"/>
    </row>
    <row r="48" spans="1:27" s="146" customFormat="1" ht="26.25" customHeight="1">
      <c r="A48" s="24"/>
      <c r="B48" s="55" t="s">
        <v>79</v>
      </c>
      <c r="C48" s="161"/>
      <c r="D48" s="161"/>
      <c r="E48" s="161"/>
      <c r="F48" s="161"/>
      <c r="G48" s="130">
        <v>39</v>
      </c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30">
        <v>4</v>
      </c>
      <c r="X48" s="136">
        <f>+SUM(C48:W48)</f>
        <v>43</v>
      </c>
      <c r="Y48" s="56" t="str">
        <f>B48</f>
        <v>Frances Elkins</v>
      </c>
      <c r="AA48" s="14"/>
    </row>
    <row r="49" spans="1:27" s="146" customFormat="1" ht="26.25" customHeight="1">
      <c r="A49" s="24"/>
      <c r="B49" s="55" t="s">
        <v>80</v>
      </c>
      <c r="C49" s="161"/>
      <c r="D49" s="161"/>
      <c r="E49" s="161"/>
      <c r="F49" s="161"/>
      <c r="G49" s="130">
        <v>12</v>
      </c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30">
        <v>0</v>
      </c>
      <c r="X49" s="136">
        <f>+SUM(C49:W49)</f>
        <v>12</v>
      </c>
      <c r="Y49" s="56" t="str">
        <f>B49</f>
        <v>Rosemary E. Love</v>
      </c>
      <c r="AA49" s="14"/>
    </row>
    <row r="50" spans="1:27" ht="26.25" customHeight="1">
      <c r="A50" s="24"/>
      <c r="B50" s="55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6"/>
      <c r="Y50" s="56"/>
      <c r="AA50" s="14"/>
    </row>
    <row r="51" spans="1:27" ht="26.25" customHeight="1">
      <c r="A51" s="25"/>
      <c r="B51" s="29"/>
      <c r="C51" s="123" t="s">
        <v>3</v>
      </c>
      <c r="D51" s="124" t="s">
        <v>4</v>
      </c>
      <c r="E51" s="124" t="s">
        <v>5</v>
      </c>
      <c r="F51" s="124" t="s">
        <v>6</v>
      </c>
      <c r="G51" s="124" t="s">
        <v>7</v>
      </c>
      <c r="H51" s="124" t="s">
        <v>8</v>
      </c>
      <c r="I51" s="124" t="s">
        <v>9</v>
      </c>
      <c r="J51" s="124" t="s">
        <v>10</v>
      </c>
      <c r="K51" s="124" t="s">
        <v>11</v>
      </c>
      <c r="L51" s="124" t="s">
        <v>12</v>
      </c>
      <c r="M51" s="124" t="s">
        <v>48</v>
      </c>
      <c r="N51" s="124" t="s">
        <v>13</v>
      </c>
      <c r="O51" s="124" t="s">
        <v>14</v>
      </c>
      <c r="P51" s="124" t="s">
        <v>15</v>
      </c>
      <c r="Q51" s="124" t="s">
        <v>16</v>
      </c>
      <c r="R51" s="124" t="s">
        <v>17</v>
      </c>
      <c r="S51" s="124" t="s">
        <v>18</v>
      </c>
      <c r="T51" s="124" t="s">
        <v>19</v>
      </c>
      <c r="U51" s="124" t="s">
        <v>20</v>
      </c>
      <c r="V51" s="124" t="s">
        <v>21</v>
      </c>
      <c r="W51" s="124" t="s">
        <v>22</v>
      </c>
      <c r="X51" s="125"/>
      <c r="Y51" s="19"/>
      <c r="Z51" s="5"/>
      <c r="AA51" s="15"/>
    </row>
    <row r="53" ht="12.75">
      <c r="A53" s="44" t="s">
        <v>47</v>
      </c>
    </row>
    <row r="54" ht="12.75">
      <c r="AB54" s="12" t="s">
        <v>26</v>
      </c>
    </row>
    <row r="55" ht="20.25">
      <c r="A55" s="150"/>
    </row>
  </sheetData>
  <sheetProtection/>
  <mergeCells count="3">
    <mergeCell ref="A2:AA2"/>
    <mergeCell ref="A1:AA1"/>
    <mergeCell ref="A3:AA3"/>
  </mergeCells>
  <printOptions/>
  <pageMargins left="0.75" right="0.75" top="1" bottom="1" header="0.5" footer="0.5"/>
  <pageSetup fitToHeight="1" fitToWidth="1" horizontalDpi="600" verticalDpi="600" orientation="landscape" paperSize="17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="90" zoomScaleNormal="90" zoomScalePageLayoutView="0" workbookViewId="0" topLeftCell="Q1">
      <selection activeCell="S5" sqref="S5"/>
    </sheetView>
  </sheetViews>
  <sheetFormatPr defaultColWidth="9.140625" defaultRowHeight="12.75"/>
  <cols>
    <col min="1" max="1" width="23.140625" style="0" customWidth="1"/>
    <col min="2" max="2" width="33.140625" style="0" customWidth="1"/>
    <col min="3" max="7" width="15.00390625" style="0" customWidth="1"/>
    <col min="8" max="9" width="12.421875" style="0" customWidth="1"/>
    <col min="10" max="10" width="15.00390625" style="0" customWidth="1"/>
    <col min="11" max="11" width="17.8515625" style="0" customWidth="1"/>
    <col min="12" max="13" width="14.421875" style="0" customWidth="1"/>
    <col min="14" max="14" width="16.28125" style="0" customWidth="1"/>
    <col min="15" max="15" width="12.421875" style="0" customWidth="1"/>
    <col min="16" max="16" width="13.8515625" style="0" customWidth="1"/>
    <col min="17" max="18" width="12.421875" style="0" customWidth="1"/>
    <col min="19" max="19" width="14.421875" style="0" customWidth="1"/>
    <col min="20" max="20" width="14.00390625" style="0" customWidth="1"/>
    <col min="21" max="21" width="14.8515625" style="0" customWidth="1"/>
    <col min="22" max="23" width="12.421875" style="0" customWidth="1"/>
    <col min="24" max="24" width="12.28125" style="0" customWidth="1"/>
    <col min="25" max="25" width="33.00390625" style="0" customWidth="1"/>
    <col min="26" max="26" width="23.421875" style="0" customWidth="1"/>
    <col min="27" max="27" width="7.00390625" style="0" customWidth="1"/>
  </cols>
  <sheetData>
    <row r="1" spans="1:27" ht="32.25" customHeight="1">
      <c r="A1" s="193" t="str">
        <f>+Democrat!A1</f>
        <v>August 8, 2006 Primary Election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27.75" customHeight="1">
      <c r="A2" s="193" t="str">
        <f>+Democrat!A2</f>
        <v>Official Totals as certified by the Election Canvass Board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27.75" customHeight="1">
      <c r="A3" s="195" t="str">
        <f>+Democrat!A3</f>
        <v>Provided by Gilbert Powers, County Clerk and Election Authority for Johnson County, Missouri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4" spans="3:27" ht="18">
      <c r="C4" s="63"/>
      <c r="D4" s="63"/>
      <c r="E4" s="63"/>
      <c r="F4" s="63"/>
      <c r="G4" s="64"/>
      <c r="H4" s="64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5" t="s">
        <v>27</v>
      </c>
      <c r="Y4" s="22" t="s">
        <v>1</v>
      </c>
      <c r="Z4" s="3"/>
      <c r="AA4" s="1" t="e">
        <f>SUM(#REF!)/20</f>
        <v>#REF!</v>
      </c>
    </row>
    <row r="5" spans="1:27" ht="24.75" customHeight="1">
      <c r="A5" s="58" t="s">
        <v>28</v>
      </c>
      <c r="B5" s="26"/>
      <c r="C5" s="66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 t="s">
        <v>8</v>
      </c>
      <c r="I5" s="67" t="s">
        <v>9</v>
      </c>
      <c r="J5" s="67" t="s">
        <v>10</v>
      </c>
      <c r="K5" s="67" t="s">
        <v>11</v>
      </c>
      <c r="L5" s="67" t="s">
        <v>12</v>
      </c>
      <c r="M5" s="67" t="s">
        <v>48</v>
      </c>
      <c r="N5" s="67" t="s">
        <v>13</v>
      </c>
      <c r="O5" s="67" t="s">
        <v>14</v>
      </c>
      <c r="P5" s="67" t="s">
        <v>15</v>
      </c>
      <c r="Q5" s="67" t="s">
        <v>16</v>
      </c>
      <c r="R5" s="67" t="s">
        <v>17</v>
      </c>
      <c r="S5" s="67" t="s">
        <v>18</v>
      </c>
      <c r="T5" s="67" t="s">
        <v>19</v>
      </c>
      <c r="U5" s="67" t="s">
        <v>20</v>
      </c>
      <c r="V5" s="67" t="s">
        <v>21</v>
      </c>
      <c r="W5" s="64" t="s">
        <v>22</v>
      </c>
      <c r="X5" s="68" t="s">
        <v>23</v>
      </c>
      <c r="Y5" s="60" t="str">
        <f>A5</f>
        <v>Republican</v>
      </c>
      <c r="Z5" s="4"/>
      <c r="AA5" s="14"/>
    </row>
    <row r="6" spans="1:27" ht="24.75" customHeight="1">
      <c r="A6" s="94" t="s">
        <v>49</v>
      </c>
      <c r="B6" s="95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7" t="str">
        <f>A6</f>
        <v>U.S. Senator </v>
      </c>
      <c r="Z6" s="98"/>
      <c r="AA6" s="14"/>
    </row>
    <row r="7" spans="1:27" ht="24.75" customHeight="1">
      <c r="A7" s="24" t="s">
        <v>24</v>
      </c>
      <c r="B7" s="55" t="s">
        <v>100</v>
      </c>
      <c r="C7" s="126">
        <v>2</v>
      </c>
      <c r="D7" s="126">
        <v>1</v>
      </c>
      <c r="E7" s="126">
        <v>0</v>
      </c>
      <c r="F7" s="126">
        <v>3</v>
      </c>
      <c r="G7" s="126">
        <v>0</v>
      </c>
      <c r="H7" s="126">
        <v>0</v>
      </c>
      <c r="I7" s="126">
        <v>0</v>
      </c>
      <c r="J7" s="126">
        <v>2</v>
      </c>
      <c r="K7" s="126">
        <v>2</v>
      </c>
      <c r="L7" s="126">
        <v>1</v>
      </c>
      <c r="M7" s="126">
        <v>0</v>
      </c>
      <c r="N7" s="126">
        <v>4</v>
      </c>
      <c r="O7" s="126">
        <v>3</v>
      </c>
      <c r="P7" s="126">
        <v>0</v>
      </c>
      <c r="Q7" s="126">
        <v>0</v>
      </c>
      <c r="R7" s="126">
        <v>3</v>
      </c>
      <c r="S7" s="126">
        <v>4</v>
      </c>
      <c r="T7" s="126">
        <v>6</v>
      </c>
      <c r="U7" s="126">
        <v>2</v>
      </c>
      <c r="V7" s="126">
        <v>5</v>
      </c>
      <c r="W7" s="126">
        <v>2</v>
      </c>
      <c r="X7" s="116">
        <f>+SUM(C7:W7)</f>
        <v>40</v>
      </c>
      <c r="Y7" s="56" t="str">
        <f>B7</f>
        <v>Isaiah Hair, Jr.</v>
      </c>
      <c r="AA7" s="21"/>
    </row>
    <row r="8" spans="1:27" ht="24.75" customHeight="1">
      <c r="A8" s="24"/>
      <c r="B8" s="55" t="s">
        <v>29</v>
      </c>
      <c r="C8" s="126">
        <v>112</v>
      </c>
      <c r="D8" s="126">
        <v>66</v>
      </c>
      <c r="E8" s="126">
        <v>54</v>
      </c>
      <c r="F8" s="126">
        <v>89</v>
      </c>
      <c r="G8" s="126">
        <v>79</v>
      </c>
      <c r="H8" s="126">
        <v>86</v>
      </c>
      <c r="I8" s="126">
        <v>25</v>
      </c>
      <c r="J8" s="126">
        <v>45</v>
      </c>
      <c r="K8" s="126">
        <v>139</v>
      </c>
      <c r="L8" s="126">
        <v>35</v>
      </c>
      <c r="M8" s="126">
        <v>12</v>
      </c>
      <c r="N8" s="126">
        <v>93</v>
      </c>
      <c r="O8" s="126">
        <v>118</v>
      </c>
      <c r="P8" s="126">
        <v>90</v>
      </c>
      <c r="Q8" s="126">
        <v>57</v>
      </c>
      <c r="R8" s="126">
        <v>215</v>
      </c>
      <c r="S8" s="126">
        <v>137</v>
      </c>
      <c r="T8" s="126">
        <v>235</v>
      </c>
      <c r="U8" s="126">
        <v>112</v>
      </c>
      <c r="V8" s="126">
        <v>168</v>
      </c>
      <c r="W8" s="126">
        <v>128</v>
      </c>
      <c r="X8" s="116">
        <f>+SUM(C8:W8)</f>
        <v>2095</v>
      </c>
      <c r="Y8" s="56" t="str">
        <f>B8</f>
        <v>Jim Talent</v>
      </c>
      <c r="AA8" s="21"/>
    </row>
    <row r="9" spans="1:27" ht="24.75" customHeight="1">
      <c r="A9" s="24"/>
      <c r="B9" s="55" t="s">
        <v>81</v>
      </c>
      <c r="C9" s="126">
        <v>4</v>
      </c>
      <c r="D9" s="126">
        <v>4</v>
      </c>
      <c r="E9" s="126">
        <v>3</v>
      </c>
      <c r="F9" s="126">
        <v>6</v>
      </c>
      <c r="G9" s="126">
        <v>2</v>
      </c>
      <c r="H9" s="126">
        <v>3</v>
      </c>
      <c r="I9" s="126">
        <v>1</v>
      </c>
      <c r="J9" s="126">
        <v>3</v>
      </c>
      <c r="K9" s="126">
        <v>3</v>
      </c>
      <c r="L9" s="126">
        <v>2</v>
      </c>
      <c r="M9" s="126">
        <v>3</v>
      </c>
      <c r="N9" s="126">
        <v>5</v>
      </c>
      <c r="O9" s="126">
        <v>6</v>
      </c>
      <c r="P9" s="126">
        <v>0</v>
      </c>
      <c r="Q9" s="126">
        <v>0</v>
      </c>
      <c r="R9" s="126">
        <v>21</v>
      </c>
      <c r="S9" s="126">
        <v>6</v>
      </c>
      <c r="T9" s="126">
        <v>16</v>
      </c>
      <c r="U9" s="126">
        <v>5</v>
      </c>
      <c r="V9" s="126">
        <v>5</v>
      </c>
      <c r="W9" s="126">
        <v>7</v>
      </c>
      <c r="X9" s="116">
        <f>+SUM(C9:W9)</f>
        <v>105</v>
      </c>
      <c r="Y9" s="56" t="str">
        <f>B9</f>
        <v>Joyce P. Lea</v>
      </c>
      <c r="AA9" s="21"/>
    </row>
    <row r="10" spans="1:27" ht="24.75" customHeight="1">
      <c r="A10" s="24"/>
      <c r="B10" s="55" t="s">
        <v>82</v>
      </c>
      <c r="C10" s="126">
        <v>1</v>
      </c>
      <c r="D10" s="126">
        <v>3</v>
      </c>
      <c r="E10" s="126">
        <v>0</v>
      </c>
      <c r="F10" s="126">
        <v>1</v>
      </c>
      <c r="G10" s="126">
        <v>0</v>
      </c>
      <c r="H10" s="126">
        <v>2</v>
      </c>
      <c r="I10" s="126">
        <v>1</v>
      </c>
      <c r="J10" s="126">
        <v>2</v>
      </c>
      <c r="K10" s="126">
        <v>1</v>
      </c>
      <c r="L10" s="126">
        <v>1</v>
      </c>
      <c r="M10" s="126">
        <v>0</v>
      </c>
      <c r="N10" s="126">
        <v>3</v>
      </c>
      <c r="O10" s="126">
        <v>1</v>
      </c>
      <c r="P10" s="126">
        <v>4</v>
      </c>
      <c r="Q10" s="126">
        <v>2</v>
      </c>
      <c r="R10" s="126">
        <v>6</v>
      </c>
      <c r="S10" s="126">
        <v>9</v>
      </c>
      <c r="T10" s="126">
        <v>3</v>
      </c>
      <c r="U10" s="126">
        <v>3</v>
      </c>
      <c r="V10" s="126">
        <v>1</v>
      </c>
      <c r="W10" s="126">
        <v>3</v>
      </c>
      <c r="X10" s="116">
        <f>+SUM(C10:W10)</f>
        <v>47</v>
      </c>
      <c r="Y10" s="56" t="str">
        <f>B10</f>
        <v>Roxie L. Fausnaught</v>
      </c>
      <c r="AA10" s="21"/>
    </row>
    <row r="11" spans="1:27" ht="24.75" customHeight="1">
      <c r="A11" s="24"/>
      <c r="B11" s="55" t="s">
        <v>83</v>
      </c>
      <c r="C11" s="126">
        <v>7</v>
      </c>
      <c r="D11" s="126">
        <v>2</v>
      </c>
      <c r="E11" s="126">
        <v>1</v>
      </c>
      <c r="F11" s="126">
        <v>3</v>
      </c>
      <c r="G11" s="126">
        <v>5</v>
      </c>
      <c r="H11" s="126">
        <v>5</v>
      </c>
      <c r="I11" s="126">
        <v>1</v>
      </c>
      <c r="J11" s="126">
        <v>1</v>
      </c>
      <c r="K11" s="126">
        <v>2</v>
      </c>
      <c r="L11" s="126">
        <v>2</v>
      </c>
      <c r="M11" s="126">
        <v>2</v>
      </c>
      <c r="N11" s="126">
        <v>6</v>
      </c>
      <c r="O11" s="126">
        <v>3</v>
      </c>
      <c r="P11" s="126">
        <v>3</v>
      </c>
      <c r="Q11" s="126">
        <v>2</v>
      </c>
      <c r="R11" s="126">
        <v>13</v>
      </c>
      <c r="S11" s="126">
        <v>7</v>
      </c>
      <c r="T11" s="126">
        <v>10</v>
      </c>
      <c r="U11" s="126">
        <v>5</v>
      </c>
      <c r="V11" s="126">
        <v>5</v>
      </c>
      <c r="W11" s="126">
        <v>13</v>
      </c>
      <c r="X11" s="116">
        <f>+SUM(C11:W11)</f>
        <v>98</v>
      </c>
      <c r="Y11" s="56" t="str">
        <f>B11</f>
        <v>Scott Babbitt</v>
      </c>
      <c r="AA11" s="14"/>
    </row>
    <row r="12" spans="1:27" ht="24.75" customHeight="1">
      <c r="A12" s="24"/>
      <c r="B12" s="2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16"/>
      <c r="Y12" s="56"/>
      <c r="AA12" s="14"/>
    </row>
    <row r="13" spans="1:27" ht="24.75" customHeight="1">
      <c r="A13" s="94" t="s">
        <v>33</v>
      </c>
      <c r="B13" s="95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17"/>
      <c r="Y13" s="97" t="str">
        <f>A13</f>
        <v>State Auditor</v>
      </c>
      <c r="Z13" s="98"/>
      <c r="AA13" s="14"/>
    </row>
    <row r="14" spans="1:27" ht="24.75" customHeight="1">
      <c r="A14" s="24"/>
      <c r="B14" s="55" t="s">
        <v>84</v>
      </c>
      <c r="C14" s="126">
        <v>29</v>
      </c>
      <c r="D14" s="126">
        <v>22</v>
      </c>
      <c r="E14" s="126">
        <v>11</v>
      </c>
      <c r="F14" s="126">
        <v>17</v>
      </c>
      <c r="G14" s="126">
        <v>16</v>
      </c>
      <c r="H14" s="126">
        <v>21</v>
      </c>
      <c r="I14" s="126">
        <v>11</v>
      </c>
      <c r="J14" s="126">
        <v>15</v>
      </c>
      <c r="K14" s="126">
        <v>38</v>
      </c>
      <c r="L14" s="126">
        <v>15</v>
      </c>
      <c r="M14" s="126">
        <v>4</v>
      </c>
      <c r="N14" s="126">
        <v>32</v>
      </c>
      <c r="O14" s="126">
        <v>32</v>
      </c>
      <c r="P14" s="126">
        <v>24</v>
      </c>
      <c r="Q14" s="126">
        <v>15</v>
      </c>
      <c r="R14" s="126">
        <v>47</v>
      </c>
      <c r="S14" s="126">
        <v>39</v>
      </c>
      <c r="T14" s="126">
        <v>68</v>
      </c>
      <c r="U14" s="126">
        <v>24</v>
      </c>
      <c r="V14" s="126">
        <v>39</v>
      </c>
      <c r="W14" s="126">
        <v>35</v>
      </c>
      <c r="X14" s="116">
        <f>+SUM(C14:W14)</f>
        <v>554</v>
      </c>
      <c r="Y14" s="56" t="str">
        <f>B14</f>
        <v>Jack Jackson</v>
      </c>
      <c r="AA14" s="14"/>
    </row>
    <row r="15" spans="1:27" ht="24.75" customHeight="1">
      <c r="A15" s="24"/>
      <c r="B15" s="55" t="s">
        <v>85</v>
      </c>
      <c r="C15" s="126">
        <v>19</v>
      </c>
      <c r="D15" s="126">
        <v>13</v>
      </c>
      <c r="E15" s="126">
        <v>8</v>
      </c>
      <c r="F15" s="126">
        <v>13</v>
      </c>
      <c r="G15" s="126">
        <v>14</v>
      </c>
      <c r="H15" s="126">
        <v>14</v>
      </c>
      <c r="I15" s="126">
        <v>8</v>
      </c>
      <c r="J15" s="126">
        <v>4</v>
      </c>
      <c r="K15" s="126">
        <v>25</v>
      </c>
      <c r="L15" s="126">
        <v>6</v>
      </c>
      <c r="M15" s="126">
        <v>1</v>
      </c>
      <c r="N15" s="126">
        <v>7</v>
      </c>
      <c r="O15" s="126">
        <v>13</v>
      </c>
      <c r="P15" s="126">
        <v>12</v>
      </c>
      <c r="Q15" s="126">
        <v>5</v>
      </c>
      <c r="R15" s="126">
        <v>41</v>
      </c>
      <c r="S15" s="126">
        <v>19</v>
      </c>
      <c r="T15" s="126">
        <v>47</v>
      </c>
      <c r="U15" s="126">
        <v>22</v>
      </c>
      <c r="V15" s="126">
        <v>21</v>
      </c>
      <c r="W15" s="126">
        <v>18</v>
      </c>
      <c r="X15" s="116">
        <f>+SUM(C15:W15)</f>
        <v>330</v>
      </c>
      <c r="Y15" s="56" t="str">
        <f>B15</f>
        <v>Mark Wright</v>
      </c>
      <c r="AA15" s="14"/>
    </row>
    <row r="16" spans="1:27" ht="24.75" customHeight="1">
      <c r="A16" s="24"/>
      <c r="B16" s="55" t="s">
        <v>50</v>
      </c>
      <c r="C16" s="126">
        <v>6</v>
      </c>
      <c r="D16" s="126">
        <v>0</v>
      </c>
      <c r="E16" s="126">
        <v>5</v>
      </c>
      <c r="F16" s="126">
        <v>9</v>
      </c>
      <c r="G16" s="126">
        <v>2</v>
      </c>
      <c r="H16" s="126">
        <v>5</v>
      </c>
      <c r="I16" s="126">
        <v>0</v>
      </c>
      <c r="J16" s="126">
        <v>7</v>
      </c>
      <c r="K16" s="126">
        <v>8</v>
      </c>
      <c r="L16" s="126">
        <v>7</v>
      </c>
      <c r="M16" s="126">
        <v>1</v>
      </c>
      <c r="N16" s="126">
        <v>9</v>
      </c>
      <c r="O16" s="126">
        <v>12</v>
      </c>
      <c r="P16" s="126">
        <v>7</v>
      </c>
      <c r="Q16" s="126">
        <v>1</v>
      </c>
      <c r="R16" s="126">
        <v>19</v>
      </c>
      <c r="S16" s="126">
        <v>6</v>
      </c>
      <c r="T16" s="126">
        <v>17</v>
      </c>
      <c r="U16" s="126">
        <v>8</v>
      </c>
      <c r="V16" s="126">
        <v>21</v>
      </c>
      <c r="W16" s="126">
        <v>10</v>
      </c>
      <c r="X16" s="116">
        <f>+SUM(C16:W16)</f>
        <v>160</v>
      </c>
      <c r="Y16" s="56" t="str">
        <f>B16</f>
        <v>Al Hanson</v>
      </c>
      <c r="AA16" s="14"/>
    </row>
    <row r="17" spans="1:27" ht="24.75" customHeight="1">
      <c r="A17" s="24"/>
      <c r="B17" s="55" t="s">
        <v>86</v>
      </c>
      <c r="C17" s="126">
        <v>30</v>
      </c>
      <c r="D17" s="126">
        <v>19</v>
      </c>
      <c r="E17" s="126">
        <v>16</v>
      </c>
      <c r="F17" s="126">
        <v>34</v>
      </c>
      <c r="G17" s="126">
        <v>25</v>
      </c>
      <c r="H17" s="126">
        <v>32</v>
      </c>
      <c r="I17" s="126">
        <v>5</v>
      </c>
      <c r="J17" s="126">
        <v>13</v>
      </c>
      <c r="K17" s="126">
        <v>42</v>
      </c>
      <c r="L17" s="126">
        <v>4</v>
      </c>
      <c r="M17" s="126">
        <v>7</v>
      </c>
      <c r="N17" s="126">
        <v>36</v>
      </c>
      <c r="O17" s="126">
        <v>39</v>
      </c>
      <c r="P17" s="126">
        <v>30</v>
      </c>
      <c r="Q17" s="126">
        <v>21</v>
      </c>
      <c r="R17" s="126">
        <v>79</v>
      </c>
      <c r="S17" s="126">
        <v>43</v>
      </c>
      <c r="T17" s="126">
        <v>74</v>
      </c>
      <c r="U17" s="126">
        <v>36</v>
      </c>
      <c r="V17" s="126">
        <v>46</v>
      </c>
      <c r="W17" s="126">
        <v>39</v>
      </c>
      <c r="X17" s="116">
        <f>+SUM(C17:W17)</f>
        <v>670</v>
      </c>
      <c r="Y17" s="56" t="str">
        <f>B17</f>
        <v>Sandra Thomas</v>
      </c>
      <c r="AA17" s="14"/>
    </row>
    <row r="18" spans="1:27" ht="24.75" customHeight="1">
      <c r="A18" s="24"/>
      <c r="B18" s="55" t="s">
        <v>87</v>
      </c>
      <c r="C18" s="126">
        <v>29</v>
      </c>
      <c r="D18" s="126">
        <v>16</v>
      </c>
      <c r="E18" s="126">
        <v>12</v>
      </c>
      <c r="F18" s="126">
        <v>22</v>
      </c>
      <c r="G18" s="126">
        <v>16</v>
      </c>
      <c r="H18" s="126">
        <v>15</v>
      </c>
      <c r="I18" s="126">
        <v>4</v>
      </c>
      <c r="J18" s="126">
        <v>11</v>
      </c>
      <c r="K18" s="126">
        <v>17</v>
      </c>
      <c r="L18" s="126">
        <v>6</v>
      </c>
      <c r="M18" s="126">
        <v>4</v>
      </c>
      <c r="N18" s="126">
        <v>21</v>
      </c>
      <c r="O18" s="126">
        <v>22</v>
      </c>
      <c r="P18" s="126">
        <v>13</v>
      </c>
      <c r="Q18" s="126">
        <v>14</v>
      </c>
      <c r="R18" s="126">
        <v>43</v>
      </c>
      <c r="S18" s="126">
        <v>37</v>
      </c>
      <c r="T18" s="126">
        <v>44</v>
      </c>
      <c r="U18" s="126">
        <v>29</v>
      </c>
      <c r="V18" s="126">
        <v>25</v>
      </c>
      <c r="W18" s="126">
        <v>21</v>
      </c>
      <c r="X18" s="116">
        <f>+SUM(C18:W18)</f>
        <v>421</v>
      </c>
      <c r="Y18" s="56" t="str">
        <f>B18</f>
        <v>John W. Loudon</v>
      </c>
      <c r="AA18" s="14"/>
    </row>
    <row r="19" spans="1:27" ht="24.75" customHeight="1">
      <c r="A19" s="24"/>
      <c r="B19" s="28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16"/>
      <c r="Y19" s="56"/>
      <c r="AA19" s="14"/>
    </row>
    <row r="20" spans="1:27" ht="24.75" customHeight="1">
      <c r="A20" s="94" t="s">
        <v>51</v>
      </c>
      <c r="B20" s="95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17"/>
      <c r="Y20" s="97" t="str">
        <f>A20</f>
        <v>U.S. Representative - Dist. 4</v>
      </c>
      <c r="Z20" s="98"/>
      <c r="AA20" s="14"/>
    </row>
    <row r="21" spans="1:27" ht="24.75" customHeight="1">
      <c r="A21" s="24"/>
      <c r="B21" s="55" t="s">
        <v>88</v>
      </c>
      <c r="C21" s="126">
        <v>16</v>
      </c>
      <c r="D21" s="126">
        <v>7</v>
      </c>
      <c r="E21" s="126">
        <v>3</v>
      </c>
      <c r="F21" s="126">
        <v>6</v>
      </c>
      <c r="G21" s="126">
        <v>9</v>
      </c>
      <c r="H21" s="126">
        <v>8</v>
      </c>
      <c r="I21" s="126">
        <v>1</v>
      </c>
      <c r="J21" s="126">
        <v>11</v>
      </c>
      <c r="K21" s="126">
        <v>18</v>
      </c>
      <c r="L21" s="126">
        <v>4</v>
      </c>
      <c r="M21" s="126">
        <v>0</v>
      </c>
      <c r="N21" s="126">
        <v>5</v>
      </c>
      <c r="O21" s="126">
        <v>27</v>
      </c>
      <c r="P21" s="126">
        <v>7</v>
      </c>
      <c r="Q21" s="126">
        <v>8</v>
      </c>
      <c r="R21" s="126">
        <v>26</v>
      </c>
      <c r="S21" s="126">
        <v>15</v>
      </c>
      <c r="T21" s="126">
        <v>22</v>
      </c>
      <c r="U21" s="126">
        <v>10</v>
      </c>
      <c r="V21" s="126">
        <v>17</v>
      </c>
      <c r="W21" s="126">
        <v>12</v>
      </c>
      <c r="X21" s="116">
        <f>+SUM(C21:W21)</f>
        <v>232</v>
      </c>
      <c r="Y21" s="56" t="str">
        <f>B21</f>
        <v>Lloyd D. Sanders, Sr.</v>
      </c>
      <c r="AA21" s="14"/>
    </row>
    <row r="22" spans="1:27" ht="24.75" customHeight="1">
      <c r="A22" s="24"/>
      <c r="B22" s="55" t="s">
        <v>89</v>
      </c>
      <c r="C22" s="126">
        <v>44</v>
      </c>
      <c r="D22" s="126">
        <v>25</v>
      </c>
      <c r="E22" s="126">
        <v>18</v>
      </c>
      <c r="F22" s="126">
        <v>36</v>
      </c>
      <c r="G22" s="126">
        <v>22</v>
      </c>
      <c r="H22" s="126">
        <v>23</v>
      </c>
      <c r="I22" s="126">
        <v>14</v>
      </c>
      <c r="J22" s="126">
        <v>14</v>
      </c>
      <c r="K22" s="126">
        <v>30</v>
      </c>
      <c r="L22" s="126">
        <v>11</v>
      </c>
      <c r="M22" s="126">
        <v>3</v>
      </c>
      <c r="N22" s="126">
        <v>40</v>
      </c>
      <c r="O22" s="126">
        <v>30</v>
      </c>
      <c r="P22" s="126">
        <v>26</v>
      </c>
      <c r="Q22" s="126">
        <v>18</v>
      </c>
      <c r="R22" s="126">
        <v>53</v>
      </c>
      <c r="S22" s="126">
        <v>39</v>
      </c>
      <c r="T22" s="126">
        <v>84</v>
      </c>
      <c r="U22" s="126">
        <v>33</v>
      </c>
      <c r="V22" s="126">
        <v>47</v>
      </c>
      <c r="W22" s="126">
        <v>43</v>
      </c>
      <c r="X22" s="116">
        <f>+SUM(C22:W22)</f>
        <v>653</v>
      </c>
      <c r="Y22" s="56" t="str">
        <f>B22</f>
        <v>Alan Conner</v>
      </c>
      <c r="AA22" s="14"/>
    </row>
    <row r="23" spans="1:27" ht="24.75" customHeight="1">
      <c r="A23" s="24"/>
      <c r="B23" s="55" t="s">
        <v>90</v>
      </c>
      <c r="C23" s="126">
        <v>4</v>
      </c>
      <c r="D23" s="126">
        <v>7</v>
      </c>
      <c r="E23" s="126">
        <v>6</v>
      </c>
      <c r="F23" s="126">
        <v>12</v>
      </c>
      <c r="G23" s="126">
        <v>4</v>
      </c>
      <c r="H23" s="126">
        <v>5</v>
      </c>
      <c r="I23" s="126">
        <v>1</v>
      </c>
      <c r="J23" s="126">
        <v>5</v>
      </c>
      <c r="K23" s="126">
        <v>8</v>
      </c>
      <c r="L23" s="126">
        <v>2</v>
      </c>
      <c r="M23" s="126">
        <v>3</v>
      </c>
      <c r="N23" s="126">
        <v>11</v>
      </c>
      <c r="O23" s="126">
        <v>10</v>
      </c>
      <c r="P23" s="126">
        <v>6</v>
      </c>
      <c r="Q23" s="126">
        <v>6</v>
      </c>
      <c r="R23" s="126">
        <v>40</v>
      </c>
      <c r="S23" s="126">
        <v>13</v>
      </c>
      <c r="T23" s="126">
        <v>29</v>
      </c>
      <c r="U23" s="126">
        <v>17</v>
      </c>
      <c r="V23" s="126">
        <v>22</v>
      </c>
      <c r="W23" s="126">
        <v>19</v>
      </c>
      <c r="X23" s="116">
        <f>+SUM(C23:W23)</f>
        <v>230</v>
      </c>
      <c r="Y23" s="56" t="str">
        <f>B23</f>
        <v>Jeff Parnell</v>
      </c>
      <c r="AA23" s="14"/>
    </row>
    <row r="24" spans="1:27" ht="24.75" customHeight="1">
      <c r="A24" s="24"/>
      <c r="B24" s="55" t="s">
        <v>52</v>
      </c>
      <c r="C24" s="126">
        <v>47</v>
      </c>
      <c r="D24" s="126">
        <v>32</v>
      </c>
      <c r="E24" s="126">
        <v>25</v>
      </c>
      <c r="F24" s="126">
        <v>39</v>
      </c>
      <c r="G24" s="126">
        <v>47</v>
      </c>
      <c r="H24" s="126">
        <v>50</v>
      </c>
      <c r="I24" s="126">
        <v>9</v>
      </c>
      <c r="J24" s="126">
        <v>18</v>
      </c>
      <c r="K24" s="126">
        <v>76</v>
      </c>
      <c r="L24" s="126">
        <v>23</v>
      </c>
      <c r="M24" s="126">
        <v>9</v>
      </c>
      <c r="N24" s="126">
        <v>47</v>
      </c>
      <c r="O24" s="126">
        <v>51</v>
      </c>
      <c r="P24" s="126">
        <v>46</v>
      </c>
      <c r="Q24" s="126">
        <v>24</v>
      </c>
      <c r="R24" s="126">
        <v>101</v>
      </c>
      <c r="S24" s="126">
        <v>72</v>
      </c>
      <c r="T24" s="126">
        <v>104</v>
      </c>
      <c r="U24" s="126">
        <v>55</v>
      </c>
      <c r="V24" s="126">
        <v>67</v>
      </c>
      <c r="W24" s="126">
        <v>51</v>
      </c>
      <c r="X24" s="116">
        <f>+SUM(C24:W24)</f>
        <v>993</v>
      </c>
      <c r="Y24" s="56" t="str">
        <f>B24</f>
        <v>James A. (Jim) Noland</v>
      </c>
      <c r="AA24" s="14"/>
    </row>
    <row r="25" spans="1:27" ht="24.75" customHeight="1">
      <c r="A25" s="24"/>
      <c r="B25" s="28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16"/>
      <c r="Y25" s="56"/>
      <c r="AA25" s="14"/>
    </row>
    <row r="26" spans="1:27" ht="24.75" customHeight="1">
      <c r="A26" s="94" t="s">
        <v>38</v>
      </c>
      <c r="B26" s="95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17"/>
      <c r="Y26" s="97" t="str">
        <f>A26</f>
        <v>State Representative - Dist. 120</v>
      </c>
      <c r="Z26" s="99"/>
      <c r="AA26" s="14"/>
    </row>
    <row r="27" spans="1:27" ht="24.75" customHeight="1">
      <c r="A27" s="24"/>
      <c r="B27" s="55" t="s">
        <v>30</v>
      </c>
      <c r="C27" s="137"/>
      <c r="D27" s="126">
        <v>76</v>
      </c>
      <c r="E27" s="137"/>
      <c r="F27" s="137"/>
      <c r="G27" s="137"/>
      <c r="H27" s="137"/>
      <c r="I27" s="126">
        <v>28</v>
      </c>
      <c r="J27" s="137"/>
      <c r="K27" s="137"/>
      <c r="L27" s="137"/>
      <c r="M27" s="137"/>
      <c r="N27" s="137"/>
      <c r="O27" s="137"/>
      <c r="P27" s="126">
        <v>85</v>
      </c>
      <c r="Q27" s="126">
        <v>58</v>
      </c>
      <c r="R27" s="137"/>
      <c r="S27" s="137"/>
      <c r="T27" s="137"/>
      <c r="U27" s="137"/>
      <c r="V27" s="137"/>
      <c r="W27" s="126">
        <v>15</v>
      </c>
      <c r="X27" s="116">
        <f>+SUM(C27:W27)</f>
        <v>262</v>
      </c>
      <c r="Y27" s="56" t="str">
        <f>B27</f>
        <v>Shannon Cooper</v>
      </c>
      <c r="AA27" s="14"/>
    </row>
    <row r="28" spans="1:27" ht="24.75" customHeight="1">
      <c r="A28" s="24"/>
      <c r="B28" s="28"/>
      <c r="C28" s="137"/>
      <c r="D28" s="126"/>
      <c r="E28" s="137"/>
      <c r="F28" s="137"/>
      <c r="G28" s="137"/>
      <c r="H28" s="137"/>
      <c r="I28" s="126"/>
      <c r="J28" s="137"/>
      <c r="K28" s="137"/>
      <c r="L28" s="137"/>
      <c r="M28" s="137"/>
      <c r="N28" s="137"/>
      <c r="O28" s="137"/>
      <c r="P28" s="126"/>
      <c r="Q28" s="126"/>
      <c r="R28" s="137"/>
      <c r="S28" s="137"/>
      <c r="T28" s="137"/>
      <c r="U28" s="137"/>
      <c r="V28" s="137"/>
      <c r="W28" s="126"/>
      <c r="X28" s="116"/>
      <c r="Y28" s="56"/>
      <c r="AA28" s="14"/>
    </row>
    <row r="29" spans="1:27" ht="24.75" customHeight="1">
      <c r="A29" s="94" t="s">
        <v>36</v>
      </c>
      <c r="B29" s="95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17"/>
      <c r="Y29" s="97" t="str">
        <f>A29</f>
        <v>State Representative - Dist. 121</v>
      </c>
      <c r="Z29" s="99"/>
      <c r="AA29" s="14"/>
    </row>
    <row r="30" spans="1:27" ht="24.75" customHeight="1">
      <c r="A30" s="24"/>
      <c r="B30" s="55" t="s">
        <v>53</v>
      </c>
      <c r="C30" s="126">
        <v>117</v>
      </c>
      <c r="D30" s="137"/>
      <c r="E30" s="137"/>
      <c r="F30" s="137"/>
      <c r="G30" s="126">
        <v>80</v>
      </c>
      <c r="H30" s="126">
        <v>91</v>
      </c>
      <c r="I30" s="137"/>
      <c r="J30" s="137"/>
      <c r="K30" s="126">
        <v>143</v>
      </c>
      <c r="L30" s="137"/>
      <c r="M30" s="137"/>
      <c r="N30" s="126">
        <v>106</v>
      </c>
      <c r="O30" s="137"/>
      <c r="P30" s="137"/>
      <c r="Q30" s="137"/>
      <c r="R30" s="126">
        <v>250</v>
      </c>
      <c r="S30" s="126">
        <v>151</v>
      </c>
      <c r="T30" s="126">
        <v>255</v>
      </c>
      <c r="U30" s="126">
        <v>123</v>
      </c>
      <c r="V30" s="126">
        <v>178</v>
      </c>
      <c r="W30" s="126">
        <v>106</v>
      </c>
      <c r="X30" s="116">
        <f>+SUM(C30:W30)</f>
        <v>1600</v>
      </c>
      <c r="Y30" s="56" t="str">
        <f>B30</f>
        <v>David Pearce</v>
      </c>
      <c r="AA30" s="14"/>
    </row>
    <row r="31" spans="1:27" ht="24.75" customHeight="1">
      <c r="A31" s="24"/>
      <c r="B31" s="28"/>
      <c r="C31" s="126"/>
      <c r="D31" s="137"/>
      <c r="E31" s="137"/>
      <c r="F31" s="137"/>
      <c r="G31" s="126"/>
      <c r="H31" s="126"/>
      <c r="I31" s="137"/>
      <c r="J31" s="137"/>
      <c r="K31" s="126"/>
      <c r="L31" s="137"/>
      <c r="M31" s="137"/>
      <c r="N31" s="126"/>
      <c r="O31" s="137"/>
      <c r="P31" s="126"/>
      <c r="Q31" s="126"/>
      <c r="R31" s="126"/>
      <c r="S31" s="126"/>
      <c r="T31" s="126"/>
      <c r="U31" s="126"/>
      <c r="V31" s="126"/>
      <c r="W31" s="126"/>
      <c r="X31" s="116"/>
      <c r="Y31" s="56"/>
      <c r="AA31" s="14"/>
    </row>
    <row r="32" spans="1:27" ht="24.75" customHeight="1">
      <c r="A32" s="94" t="s">
        <v>37</v>
      </c>
      <c r="B32" s="95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17"/>
      <c r="Y32" s="97" t="str">
        <f>A32</f>
        <v>State Representative - Dist. 122</v>
      </c>
      <c r="Z32" s="99"/>
      <c r="AA32" s="14"/>
    </row>
    <row r="33" spans="1:27" ht="24.75" customHeight="1">
      <c r="A33" s="24"/>
      <c r="B33" s="55" t="s">
        <v>91</v>
      </c>
      <c r="C33" s="137"/>
      <c r="D33" s="137"/>
      <c r="E33" s="126">
        <v>49</v>
      </c>
      <c r="F33" s="126">
        <v>88</v>
      </c>
      <c r="G33" s="137"/>
      <c r="H33" s="137"/>
      <c r="I33" s="137"/>
      <c r="J33" s="126">
        <v>49</v>
      </c>
      <c r="K33" s="137"/>
      <c r="L33" s="126">
        <v>41</v>
      </c>
      <c r="M33" s="126">
        <v>15</v>
      </c>
      <c r="N33" s="137"/>
      <c r="O33" s="126">
        <v>106</v>
      </c>
      <c r="P33" s="137"/>
      <c r="Q33" s="137"/>
      <c r="R33" s="137"/>
      <c r="S33" s="137"/>
      <c r="T33" s="137"/>
      <c r="U33" s="137"/>
      <c r="V33" s="137"/>
      <c r="W33" s="126">
        <v>15</v>
      </c>
      <c r="X33" s="116">
        <f>+SUM(C33:W33)</f>
        <v>363</v>
      </c>
      <c r="Y33" s="56" t="str">
        <f>B33</f>
        <v>Mike McGhee</v>
      </c>
      <c r="AA33" s="14"/>
    </row>
    <row r="34" spans="1:27" ht="24.75" customHeight="1">
      <c r="A34" s="24"/>
      <c r="B34" s="28"/>
      <c r="C34" s="137"/>
      <c r="D34" s="137"/>
      <c r="E34" s="126"/>
      <c r="F34" s="126"/>
      <c r="G34" s="137"/>
      <c r="H34" s="137"/>
      <c r="I34" s="137"/>
      <c r="J34" s="126"/>
      <c r="K34" s="137"/>
      <c r="L34" s="126"/>
      <c r="M34" s="126"/>
      <c r="N34" s="137"/>
      <c r="O34" s="126"/>
      <c r="P34" s="137"/>
      <c r="Q34" s="137"/>
      <c r="R34" s="137"/>
      <c r="S34" s="137"/>
      <c r="T34" s="137"/>
      <c r="U34" s="137"/>
      <c r="V34" s="137"/>
      <c r="W34" s="126"/>
      <c r="X34" s="116"/>
      <c r="Y34" s="17"/>
      <c r="AA34" s="14"/>
    </row>
    <row r="35" spans="1:27" ht="24.75" customHeight="1">
      <c r="A35" s="149" t="s">
        <v>93</v>
      </c>
      <c r="B35" s="139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17"/>
      <c r="Y35" s="101" t="s">
        <v>35</v>
      </c>
      <c r="Z35" s="99"/>
      <c r="AA35" s="14"/>
    </row>
    <row r="36" spans="1:27" ht="24.75" customHeight="1">
      <c r="A36" s="24"/>
      <c r="B36" s="55" t="s">
        <v>92</v>
      </c>
      <c r="C36" s="126">
        <v>61</v>
      </c>
      <c r="D36" s="126">
        <v>38</v>
      </c>
      <c r="E36" s="126">
        <v>26</v>
      </c>
      <c r="F36" s="126">
        <v>61</v>
      </c>
      <c r="G36" s="126">
        <v>40</v>
      </c>
      <c r="H36" s="126">
        <v>60</v>
      </c>
      <c r="I36" s="126">
        <v>10</v>
      </c>
      <c r="J36" s="126">
        <v>25</v>
      </c>
      <c r="K36" s="126">
        <v>64</v>
      </c>
      <c r="L36" s="126">
        <v>24</v>
      </c>
      <c r="M36" s="126">
        <v>10</v>
      </c>
      <c r="N36" s="126">
        <v>67</v>
      </c>
      <c r="O36" s="126">
        <v>57</v>
      </c>
      <c r="P36" s="126">
        <v>50</v>
      </c>
      <c r="Q36" s="126">
        <v>18</v>
      </c>
      <c r="R36" s="126">
        <v>161</v>
      </c>
      <c r="S36" s="126">
        <v>99</v>
      </c>
      <c r="T36" s="126">
        <v>133</v>
      </c>
      <c r="U36" s="126">
        <v>68</v>
      </c>
      <c r="V36" s="126">
        <v>100</v>
      </c>
      <c r="W36" s="126">
        <v>74</v>
      </c>
      <c r="X36" s="116">
        <f>+SUM(C36:W36)</f>
        <v>1246</v>
      </c>
      <c r="Y36" s="56" t="str">
        <f>B36</f>
        <v>Karl Timmerman</v>
      </c>
      <c r="AA36" s="14"/>
    </row>
    <row r="37" spans="1:27" ht="24.75" customHeight="1">
      <c r="A37" s="24"/>
      <c r="B37" s="55" t="s">
        <v>59</v>
      </c>
      <c r="C37" s="126">
        <v>66</v>
      </c>
      <c r="D37" s="126">
        <v>40</v>
      </c>
      <c r="E37" s="126">
        <v>31</v>
      </c>
      <c r="F37" s="126">
        <v>43</v>
      </c>
      <c r="G37" s="126">
        <v>45</v>
      </c>
      <c r="H37" s="126">
        <v>37</v>
      </c>
      <c r="I37" s="126">
        <v>18</v>
      </c>
      <c r="J37" s="126">
        <v>27</v>
      </c>
      <c r="K37" s="126">
        <v>84</v>
      </c>
      <c r="L37" s="126">
        <v>17</v>
      </c>
      <c r="M37" s="126">
        <v>7</v>
      </c>
      <c r="N37" s="126">
        <v>48</v>
      </c>
      <c r="O37" s="126">
        <v>65</v>
      </c>
      <c r="P37" s="126">
        <v>47</v>
      </c>
      <c r="Q37" s="126">
        <v>42</v>
      </c>
      <c r="R37" s="126">
        <v>103</v>
      </c>
      <c r="S37" s="126">
        <v>65</v>
      </c>
      <c r="T37" s="126">
        <v>144</v>
      </c>
      <c r="U37" s="126">
        <v>71</v>
      </c>
      <c r="V37" s="126">
        <v>87</v>
      </c>
      <c r="W37" s="126">
        <v>80</v>
      </c>
      <c r="X37" s="116">
        <f>+SUM(C37:W37)</f>
        <v>1167</v>
      </c>
      <c r="Y37" s="56" t="str">
        <f>B37</f>
        <v>Mary Ann Young</v>
      </c>
      <c r="AA37" s="14"/>
    </row>
    <row r="38" spans="1:27" ht="24.75" customHeight="1">
      <c r="A38" s="24"/>
      <c r="B38" s="5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16"/>
      <c r="Y38" s="56"/>
      <c r="AA38" s="14"/>
    </row>
    <row r="39" spans="1:27" s="147" customFormat="1" ht="24.75" customHeight="1">
      <c r="A39" s="100" t="s">
        <v>54</v>
      </c>
      <c r="B39" s="95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17"/>
      <c r="Y39" s="158" t="s">
        <v>54</v>
      </c>
      <c r="AA39" s="148"/>
    </row>
    <row r="40" spans="1:27" ht="24.75" customHeight="1">
      <c r="A40" s="24"/>
      <c r="B40" s="55" t="s">
        <v>64</v>
      </c>
      <c r="C40" s="126">
        <v>103</v>
      </c>
      <c r="D40" s="126">
        <v>74</v>
      </c>
      <c r="E40" s="126">
        <v>48</v>
      </c>
      <c r="F40" s="126">
        <v>95</v>
      </c>
      <c r="G40" s="126">
        <v>74</v>
      </c>
      <c r="H40" s="126">
        <v>89</v>
      </c>
      <c r="I40" s="126">
        <v>28</v>
      </c>
      <c r="J40" s="126">
        <v>43</v>
      </c>
      <c r="K40" s="126">
        <v>129</v>
      </c>
      <c r="L40" s="126">
        <v>41</v>
      </c>
      <c r="M40" s="126">
        <v>16</v>
      </c>
      <c r="N40" s="126">
        <v>101</v>
      </c>
      <c r="O40" s="126">
        <v>107</v>
      </c>
      <c r="P40" s="126">
        <v>89</v>
      </c>
      <c r="Q40" s="126">
        <v>49</v>
      </c>
      <c r="R40" s="126">
        <v>239</v>
      </c>
      <c r="S40" s="126">
        <v>143</v>
      </c>
      <c r="T40" s="126">
        <v>248</v>
      </c>
      <c r="U40" s="126">
        <v>120</v>
      </c>
      <c r="V40" s="126">
        <v>169</v>
      </c>
      <c r="W40" s="126">
        <v>138</v>
      </c>
      <c r="X40" s="116">
        <f>+SUM(C40:W40)</f>
        <v>2143</v>
      </c>
      <c r="Y40" s="56" t="str">
        <f>B40</f>
        <v>Garrett R. (Robin) Crouch II</v>
      </c>
      <c r="AA40" s="14"/>
    </row>
    <row r="41" spans="1:27" ht="24.75" customHeight="1">
      <c r="A41" s="24"/>
      <c r="B41" s="28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16"/>
      <c r="Y41" s="56"/>
      <c r="AA41" s="14"/>
    </row>
    <row r="42" spans="1:27" ht="24.75" customHeight="1">
      <c r="A42" s="94" t="s">
        <v>40</v>
      </c>
      <c r="B42" s="95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17"/>
      <c r="Y42" s="97" t="str">
        <f>A42</f>
        <v>Presiding Commissioner</v>
      </c>
      <c r="Z42" s="98"/>
      <c r="AA42" s="6"/>
    </row>
    <row r="43" spans="1:27" ht="24.75" customHeight="1">
      <c r="A43" s="24"/>
      <c r="B43" s="55" t="s">
        <v>99</v>
      </c>
      <c r="C43" s="126">
        <v>104</v>
      </c>
      <c r="D43" s="126">
        <v>72</v>
      </c>
      <c r="E43" s="126">
        <v>46</v>
      </c>
      <c r="F43" s="126">
        <v>89</v>
      </c>
      <c r="G43" s="126">
        <v>77</v>
      </c>
      <c r="H43" s="126">
        <v>89</v>
      </c>
      <c r="I43" s="126">
        <v>28</v>
      </c>
      <c r="J43" s="126">
        <v>45</v>
      </c>
      <c r="K43" s="126">
        <v>133</v>
      </c>
      <c r="L43" s="126">
        <v>40</v>
      </c>
      <c r="M43" s="126">
        <v>14</v>
      </c>
      <c r="N43" s="126">
        <v>99</v>
      </c>
      <c r="O43" s="126">
        <v>114</v>
      </c>
      <c r="P43" s="126">
        <v>83</v>
      </c>
      <c r="Q43" s="126">
        <v>56</v>
      </c>
      <c r="R43" s="126">
        <v>234</v>
      </c>
      <c r="S43" s="126">
        <v>128</v>
      </c>
      <c r="T43" s="126">
        <v>234</v>
      </c>
      <c r="U43" s="126">
        <v>110</v>
      </c>
      <c r="V43" s="126">
        <v>155</v>
      </c>
      <c r="W43" s="126">
        <v>123</v>
      </c>
      <c r="X43" s="116">
        <f>+SUM(C43:W43)</f>
        <v>2073</v>
      </c>
      <c r="Y43" s="56" t="str">
        <f>B43</f>
        <v>William R. "Bill" Brenner</v>
      </c>
      <c r="AA43" s="14"/>
    </row>
    <row r="44" spans="1:27" ht="24.75" customHeight="1">
      <c r="A44" s="24"/>
      <c r="B44" s="28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16"/>
      <c r="Y44" s="56"/>
      <c r="AA44" s="6"/>
    </row>
    <row r="45" spans="1:27" ht="24.75" customHeight="1">
      <c r="A45" s="94" t="s">
        <v>55</v>
      </c>
      <c r="B45" s="95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17"/>
      <c r="Y45" s="97" t="str">
        <f>A45</f>
        <v>County Clerk</v>
      </c>
      <c r="Z45" s="99"/>
      <c r="AA45" s="6"/>
    </row>
    <row r="46" spans="1:27" ht="24.75" customHeight="1">
      <c r="A46" s="24"/>
      <c r="B46" s="55" t="s">
        <v>56</v>
      </c>
      <c r="C46" s="126">
        <v>107</v>
      </c>
      <c r="D46" s="126">
        <v>72</v>
      </c>
      <c r="E46" s="126">
        <v>50</v>
      </c>
      <c r="F46" s="126">
        <v>91</v>
      </c>
      <c r="G46" s="126">
        <v>79</v>
      </c>
      <c r="H46" s="126">
        <v>92</v>
      </c>
      <c r="I46" s="126">
        <v>29</v>
      </c>
      <c r="J46" s="126">
        <v>49</v>
      </c>
      <c r="K46" s="126">
        <v>137</v>
      </c>
      <c r="L46" s="126">
        <v>41</v>
      </c>
      <c r="M46" s="126">
        <v>18</v>
      </c>
      <c r="N46" s="126">
        <v>104</v>
      </c>
      <c r="O46" s="126">
        <v>116</v>
      </c>
      <c r="P46" s="126">
        <v>86</v>
      </c>
      <c r="Q46" s="126">
        <v>57</v>
      </c>
      <c r="R46" s="126">
        <v>244</v>
      </c>
      <c r="S46" s="126">
        <v>147</v>
      </c>
      <c r="T46" s="126">
        <v>252</v>
      </c>
      <c r="U46" s="126">
        <v>119</v>
      </c>
      <c r="V46" s="126">
        <v>167</v>
      </c>
      <c r="W46" s="126">
        <v>135</v>
      </c>
      <c r="X46" s="116">
        <f>+SUM(C46:W46)</f>
        <v>2192</v>
      </c>
      <c r="Y46" s="56" t="str">
        <f>B46</f>
        <v>Gilbert Powers</v>
      </c>
      <c r="AA46" s="6"/>
    </row>
    <row r="47" spans="1:27" ht="24.75" customHeight="1">
      <c r="A47" s="24"/>
      <c r="B47" s="28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16"/>
      <c r="Y47" s="56"/>
      <c r="AA47" s="6"/>
    </row>
    <row r="48" spans="1:27" ht="24.75" customHeight="1">
      <c r="A48" s="94" t="s">
        <v>57</v>
      </c>
      <c r="B48" s="95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17"/>
      <c r="Y48" s="97" t="str">
        <f>A48</f>
        <v>Recorder of Deeds</v>
      </c>
      <c r="Z48" s="98"/>
      <c r="AA48" s="6"/>
    </row>
    <row r="49" spans="1:27" ht="24.75" customHeight="1">
      <c r="A49" s="24"/>
      <c r="B49" s="55" t="s">
        <v>94</v>
      </c>
      <c r="C49" s="126">
        <v>104</v>
      </c>
      <c r="D49" s="126">
        <v>64</v>
      </c>
      <c r="E49" s="126">
        <v>48</v>
      </c>
      <c r="F49" s="126">
        <v>89</v>
      </c>
      <c r="G49" s="126">
        <v>70</v>
      </c>
      <c r="H49" s="126">
        <v>85</v>
      </c>
      <c r="I49" s="126">
        <v>29</v>
      </c>
      <c r="J49" s="126">
        <v>44</v>
      </c>
      <c r="K49" s="126">
        <v>131</v>
      </c>
      <c r="L49" s="126">
        <v>41</v>
      </c>
      <c r="M49" s="126">
        <v>16</v>
      </c>
      <c r="N49" s="126">
        <v>101</v>
      </c>
      <c r="O49" s="126">
        <v>110</v>
      </c>
      <c r="P49" s="126">
        <v>82</v>
      </c>
      <c r="Q49" s="126">
        <v>49</v>
      </c>
      <c r="R49" s="126">
        <v>229</v>
      </c>
      <c r="S49" s="126">
        <v>133</v>
      </c>
      <c r="T49" s="126">
        <v>246</v>
      </c>
      <c r="U49" s="126">
        <v>113</v>
      </c>
      <c r="V49" s="126">
        <v>164</v>
      </c>
      <c r="W49" s="126">
        <v>132</v>
      </c>
      <c r="X49" s="116">
        <f>+SUM(C49:W49)</f>
        <v>2080</v>
      </c>
      <c r="Y49" s="56" t="str">
        <f>B49</f>
        <v>Jan Jones</v>
      </c>
      <c r="AA49" s="6"/>
    </row>
    <row r="50" spans="1:27" ht="24.75" customHeight="1">
      <c r="A50" s="24"/>
      <c r="B50" s="27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16"/>
      <c r="Y50" s="56"/>
      <c r="AA50" s="6"/>
    </row>
    <row r="51" spans="1:27" ht="24.75" customHeight="1">
      <c r="A51" s="94" t="s">
        <v>58</v>
      </c>
      <c r="B51" s="95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17"/>
      <c r="Y51" s="97" t="str">
        <f>A51</f>
        <v>Prosecuting Attorney</v>
      </c>
      <c r="Z51" s="98"/>
      <c r="AA51" s="6"/>
    </row>
    <row r="52" spans="1:29" ht="24.75" customHeight="1">
      <c r="A52" s="24"/>
      <c r="B52" s="55" t="s">
        <v>95</v>
      </c>
      <c r="C52" s="126">
        <v>71</v>
      </c>
      <c r="D52" s="126">
        <v>52</v>
      </c>
      <c r="E52" s="126">
        <v>31</v>
      </c>
      <c r="F52" s="126">
        <v>64</v>
      </c>
      <c r="G52" s="126">
        <v>47</v>
      </c>
      <c r="H52" s="126">
        <v>53</v>
      </c>
      <c r="I52" s="126">
        <v>17</v>
      </c>
      <c r="J52" s="126">
        <v>22</v>
      </c>
      <c r="K52" s="126">
        <v>77</v>
      </c>
      <c r="L52" s="126">
        <v>28</v>
      </c>
      <c r="M52" s="126">
        <v>7</v>
      </c>
      <c r="N52" s="126">
        <v>60</v>
      </c>
      <c r="O52" s="126">
        <v>51</v>
      </c>
      <c r="P52" s="126">
        <v>51</v>
      </c>
      <c r="Q52" s="126">
        <v>43</v>
      </c>
      <c r="R52" s="126">
        <v>148</v>
      </c>
      <c r="S52" s="126">
        <v>90</v>
      </c>
      <c r="T52" s="126">
        <v>145</v>
      </c>
      <c r="U52" s="126">
        <v>68</v>
      </c>
      <c r="V52" s="126">
        <v>93</v>
      </c>
      <c r="W52" s="126">
        <v>79</v>
      </c>
      <c r="X52" s="116">
        <f>+SUM(C52:W52)</f>
        <v>1297</v>
      </c>
      <c r="Y52" s="56" t="str">
        <f>B52</f>
        <v>Lynn Stoppy Brackin</v>
      </c>
      <c r="AA52" s="6"/>
      <c r="AC52" s="9"/>
    </row>
    <row r="53" spans="1:29" ht="24.75" customHeight="1">
      <c r="A53" s="24"/>
      <c r="B53" s="55" t="s">
        <v>96</v>
      </c>
      <c r="C53" s="126">
        <v>50</v>
      </c>
      <c r="D53" s="126">
        <v>24</v>
      </c>
      <c r="E53" s="126">
        <v>25</v>
      </c>
      <c r="F53" s="126">
        <v>38</v>
      </c>
      <c r="G53" s="126">
        <v>32</v>
      </c>
      <c r="H53" s="126">
        <v>38</v>
      </c>
      <c r="I53" s="126">
        <v>11</v>
      </c>
      <c r="J53" s="126">
        <v>29</v>
      </c>
      <c r="K53" s="126">
        <v>54</v>
      </c>
      <c r="L53" s="126">
        <v>14</v>
      </c>
      <c r="M53" s="126">
        <v>11</v>
      </c>
      <c r="N53" s="126">
        <v>54</v>
      </c>
      <c r="O53" s="126">
        <v>63</v>
      </c>
      <c r="P53" s="126">
        <v>40</v>
      </c>
      <c r="Q53" s="126">
        <v>17</v>
      </c>
      <c r="R53" s="126">
        <v>110</v>
      </c>
      <c r="S53" s="126">
        <v>63</v>
      </c>
      <c r="T53" s="126">
        <v>118</v>
      </c>
      <c r="U53" s="126">
        <v>58</v>
      </c>
      <c r="V53" s="126">
        <v>82</v>
      </c>
      <c r="W53" s="126">
        <v>64</v>
      </c>
      <c r="X53" s="116">
        <f>+SUM(C53:W53)</f>
        <v>995</v>
      </c>
      <c r="Y53" s="56" t="str">
        <f>B53</f>
        <v>Thomas K. Hendrix, Jr.</v>
      </c>
      <c r="AA53" s="6"/>
      <c r="AC53" s="9"/>
    </row>
    <row r="54" spans="1:27" ht="24.75" customHeight="1">
      <c r="A54" s="24"/>
      <c r="B54" s="27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16"/>
      <c r="Y54" s="56"/>
      <c r="AA54" s="6"/>
    </row>
    <row r="55" spans="1:27" ht="24.75" customHeight="1">
      <c r="A55" s="94" t="s">
        <v>43</v>
      </c>
      <c r="B55" s="95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17"/>
      <c r="Y55" s="97" t="str">
        <f>A55</f>
        <v>Auditor</v>
      </c>
      <c r="Z55" s="98"/>
      <c r="AA55" s="6"/>
    </row>
    <row r="56" spans="1:27" ht="24.75" customHeight="1">
      <c r="A56" s="24"/>
      <c r="B56" s="55" t="s">
        <v>97</v>
      </c>
      <c r="C56" s="130">
        <v>90</v>
      </c>
      <c r="D56" s="130">
        <v>40</v>
      </c>
      <c r="E56" s="130">
        <v>39</v>
      </c>
      <c r="F56" s="130">
        <v>61</v>
      </c>
      <c r="G56" s="130">
        <v>44</v>
      </c>
      <c r="H56" s="130">
        <v>35</v>
      </c>
      <c r="I56" s="130">
        <v>12</v>
      </c>
      <c r="J56" s="130">
        <v>23</v>
      </c>
      <c r="K56" s="130">
        <v>81</v>
      </c>
      <c r="L56" s="130">
        <v>22</v>
      </c>
      <c r="M56" s="130">
        <v>10</v>
      </c>
      <c r="N56" s="130">
        <v>47</v>
      </c>
      <c r="O56" s="130">
        <v>52</v>
      </c>
      <c r="P56" s="130">
        <v>38</v>
      </c>
      <c r="Q56" s="130">
        <v>23</v>
      </c>
      <c r="R56" s="130">
        <v>114</v>
      </c>
      <c r="S56" s="130">
        <v>83</v>
      </c>
      <c r="T56" s="130">
        <v>127</v>
      </c>
      <c r="U56" s="130">
        <v>69</v>
      </c>
      <c r="V56" s="130">
        <v>78</v>
      </c>
      <c r="W56" s="130">
        <v>63</v>
      </c>
      <c r="X56" s="116">
        <f>+SUM(C56:W56)</f>
        <v>1151</v>
      </c>
      <c r="Y56" s="56" t="str">
        <f>B56</f>
        <v>Alice Mistler</v>
      </c>
      <c r="AA56" s="6"/>
    </row>
    <row r="57" spans="1:27" ht="24.75" customHeight="1">
      <c r="A57" s="24"/>
      <c r="B57" s="55" t="s">
        <v>98</v>
      </c>
      <c r="C57" s="130">
        <v>35</v>
      </c>
      <c r="D57" s="130">
        <v>39</v>
      </c>
      <c r="E57" s="130">
        <v>16</v>
      </c>
      <c r="F57" s="130">
        <v>42</v>
      </c>
      <c r="G57" s="130">
        <v>36</v>
      </c>
      <c r="H57" s="130">
        <v>57</v>
      </c>
      <c r="I57" s="130">
        <v>16</v>
      </c>
      <c r="J57" s="130">
        <v>26</v>
      </c>
      <c r="K57" s="130">
        <v>60</v>
      </c>
      <c r="L57" s="130">
        <v>20</v>
      </c>
      <c r="M57" s="130">
        <v>8</v>
      </c>
      <c r="N57" s="130">
        <v>69</v>
      </c>
      <c r="O57" s="130">
        <v>61</v>
      </c>
      <c r="P57" s="130">
        <v>54</v>
      </c>
      <c r="Q57" s="130">
        <v>36</v>
      </c>
      <c r="R57" s="130">
        <v>154</v>
      </c>
      <c r="S57" s="130">
        <v>77</v>
      </c>
      <c r="T57" s="130">
        <v>149</v>
      </c>
      <c r="U57" s="130">
        <v>64</v>
      </c>
      <c r="V57" s="130">
        <v>110</v>
      </c>
      <c r="W57" s="130">
        <v>88</v>
      </c>
      <c r="X57" s="116">
        <f>+SUM(C57:W57)</f>
        <v>1217</v>
      </c>
      <c r="Y57" s="56" t="str">
        <f>B57</f>
        <v>Teresa A. Collins</v>
      </c>
      <c r="AA57" s="6"/>
    </row>
    <row r="58" spans="1:27" ht="24.75" customHeight="1">
      <c r="A58" s="24"/>
      <c r="B58" s="55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16"/>
      <c r="Y58" s="56"/>
      <c r="AA58" s="6"/>
    </row>
    <row r="59" spans="1:27" ht="24.75" customHeight="1">
      <c r="A59" s="25"/>
      <c r="B59" s="59"/>
      <c r="C59" s="61" t="s">
        <v>3</v>
      </c>
      <c r="D59" s="62" t="s">
        <v>4</v>
      </c>
      <c r="E59" s="62" t="s">
        <v>5</v>
      </c>
      <c r="F59" s="62" t="s">
        <v>6</v>
      </c>
      <c r="G59" s="62" t="s">
        <v>7</v>
      </c>
      <c r="H59" s="62" t="s">
        <v>8</v>
      </c>
      <c r="I59" s="62" t="s">
        <v>9</v>
      </c>
      <c r="J59" s="62" t="s">
        <v>10</v>
      </c>
      <c r="K59" s="62" t="s">
        <v>11</v>
      </c>
      <c r="L59" s="62" t="s">
        <v>12</v>
      </c>
      <c r="M59" s="62" t="s">
        <v>48</v>
      </c>
      <c r="N59" s="62" t="s">
        <v>13</v>
      </c>
      <c r="O59" s="62" t="s">
        <v>14</v>
      </c>
      <c r="P59" s="62" t="s">
        <v>15</v>
      </c>
      <c r="Q59" s="62" t="s">
        <v>16</v>
      </c>
      <c r="R59" s="62" t="s">
        <v>17</v>
      </c>
      <c r="S59" s="62" t="s">
        <v>18</v>
      </c>
      <c r="T59" s="62" t="s">
        <v>19</v>
      </c>
      <c r="U59" s="62" t="s">
        <v>20</v>
      </c>
      <c r="V59" s="62" t="s">
        <v>21</v>
      </c>
      <c r="W59" s="62" t="s">
        <v>22</v>
      </c>
      <c r="X59" s="7"/>
      <c r="Y59" s="19"/>
      <c r="Z59" s="5"/>
      <c r="AA59" s="15"/>
    </row>
    <row r="61" spans="1:28" ht="12.75">
      <c r="A61" s="44" t="s">
        <v>47</v>
      </c>
      <c r="AB61" s="10" t="s">
        <v>26</v>
      </c>
    </row>
  </sheetData>
  <sheetProtection/>
  <mergeCells count="3">
    <mergeCell ref="A2:AA2"/>
    <mergeCell ref="A1:AA1"/>
    <mergeCell ref="A3:AA3"/>
  </mergeCells>
  <printOptions/>
  <pageMargins left="0.75" right="0.75" top="1" bottom="1" header="0.5" footer="0.5"/>
  <pageSetup fitToHeight="1" fitToWidth="1" horizontalDpi="600" verticalDpi="600" orientation="landscape" paperSize="17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zoomScalePageLayoutView="0" workbookViewId="0" topLeftCell="A1">
      <selection activeCell="Z37" sqref="Z37"/>
    </sheetView>
  </sheetViews>
  <sheetFormatPr defaultColWidth="9.140625" defaultRowHeight="12.75"/>
  <cols>
    <col min="1" max="1" width="27.140625" style="0" customWidth="1"/>
    <col min="2" max="2" width="33.140625" style="0" customWidth="1"/>
    <col min="3" max="3" width="18.28125" style="0" customWidth="1"/>
    <col min="4" max="4" width="17.140625" style="0" customWidth="1"/>
    <col min="5" max="5" width="17.28125" style="0" customWidth="1"/>
    <col min="6" max="6" width="16.7109375" style="0" customWidth="1"/>
    <col min="7" max="9" width="15.140625" style="0" customWidth="1"/>
    <col min="10" max="10" width="16.8515625" style="0" customWidth="1"/>
    <col min="11" max="11" width="17.7109375" style="0" customWidth="1"/>
    <col min="12" max="13" width="15.140625" style="0" customWidth="1"/>
    <col min="14" max="14" width="16.57421875" style="0" customWidth="1"/>
    <col min="15" max="15" width="16.140625" style="0" customWidth="1"/>
    <col min="16" max="19" width="15.140625" style="0" customWidth="1"/>
    <col min="20" max="20" width="17.28125" style="0" customWidth="1"/>
    <col min="21" max="21" width="16.421875" style="0" customWidth="1"/>
    <col min="22" max="24" width="15.140625" style="0" customWidth="1"/>
    <col min="25" max="25" width="28.421875" style="0" customWidth="1"/>
    <col min="26" max="26" width="32.7109375" style="0" customWidth="1"/>
    <col min="27" max="27" width="8.28125" style="0" customWidth="1"/>
  </cols>
  <sheetData>
    <row r="1" spans="1:27" ht="28.5" customHeight="1">
      <c r="A1" s="193" t="str">
        <f>+Democrat!A1</f>
        <v>August 8, 2006 Primary Election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30" customHeight="1">
      <c r="A2" s="193" t="str">
        <f>+Democrat!A2</f>
        <v>Official Totals as certified by the Election Canvass Board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7" ht="30" customHeight="1">
      <c r="A3" s="195" t="str">
        <f>+Democrat!A3</f>
        <v>Provided by Gilbert Powers, County Clerk and Election Authority for Johnson County, Missouri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</row>
    <row r="5" spans="3:27" ht="20.25">
      <c r="C5" s="84">
        <f>IF(+C8&lt;0,"",1)</f>
        <v>1</v>
      </c>
      <c r="D5" s="84">
        <f>IF(+D8&lt;0,"",1)</f>
        <v>1</v>
      </c>
      <c r="E5" s="84">
        <f>IF(+E8&lt;0,"",1)</f>
        <v>1</v>
      </c>
      <c r="F5" s="84">
        <f aca="true" t="shared" si="0" ref="F5:V5">IF(+F8&lt;1,"",1)</f>
        <v>1</v>
      </c>
      <c r="G5" s="84">
        <f>IF(+G8&lt;0,"",1)</f>
        <v>1</v>
      </c>
      <c r="H5" s="84">
        <f>IF(+H8&lt;0,"",1)</f>
        <v>1</v>
      </c>
      <c r="I5" s="84">
        <f>IF(+I8&lt;0,"",1)</f>
        <v>1</v>
      </c>
      <c r="J5" s="84">
        <f t="shared" si="0"/>
        <v>1</v>
      </c>
      <c r="K5" s="84">
        <f t="shared" si="0"/>
        <v>1</v>
      </c>
      <c r="L5" s="84">
        <f>IF(+L8&lt;0,"",1)</f>
        <v>1</v>
      </c>
      <c r="M5" s="84">
        <f>IF(+M8&lt;0,"",1)</f>
        <v>1</v>
      </c>
      <c r="N5" s="84">
        <f t="shared" si="0"/>
      </c>
      <c r="O5" s="84">
        <f t="shared" si="0"/>
      </c>
      <c r="P5" s="84">
        <f t="shared" si="0"/>
        <v>1</v>
      </c>
      <c r="Q5" s="84">
        <f t="shared" si="0"/>
      </c>
      <c r="R5" s="84">
        <f t="shared" si="0"/>
      </c>
      <c r="S5" s="84">
        <f>IF(+S8&lt;0,"",1)</f>
        <v>1</v>
      </c>
      <c r="T5" s="84">
        <f t="shared" si="0"/>
        <v>1</v>
      </c>
      <c r="U5" s="84">
        <f>IF(+U8&lt;0,"",1)</f>
        <v>1</v>
      </c>
      <c r="V5" s="84">
        <f t="shared" si="0"/>
      </c>
      <c r="W5" s="84">
        <f>IF(+W8&lt;0,"",1)</f>
        <v>1</v>
      </c>
      <c r="X5" s="85" t="s">
        <v>27</v>
      </c>
      <c r="Y5" s="22" t="s">
        <v>1</v>
      </c>
      <c r="Z5" s="3"/>
      <c r="AA5" s="1">
        <f>SUM(C5:V5)/20</f>
        <v>0.75</v>
      </c>
    </row>
    <row r="6" spans="1:27" ht="25.5" customHeight="1">
      <c r="A6" s="69" t="s">
        <v>31</v>
      </c>
      <c r="B6" s="37"/>
      <c r="C6" s="86" t="s">
        <v>3</v>
      </c>
      <c r="D6" s="87" t="s">
        <v>4</v>
      </c>
      <c r="E6" s="87" t="s">
        <v>5</v>
      </c>
      <c r="F6" s="87" t="s">
        <v>6</v>
      </c>
      <c r="G6" s="87" t="s">
        <v>7</v>
      </c>
      <c r="H6" s="87" t="s">
        <v>8</v>
      </c>
      <c r="I6" s="87" t="s">
        <v>9</v>
      </c>
      <c r="J6" s="87" t="s">
        <v>10</v>
      </c>
      <c r="K6" s="87" t="s">
        <v>11</v>
      </c>
      <c r="L6" s="87" t="s">
        <v>12</v>
      </c>
      <c r="M6" s="87" t="s">
        <v>48</v>
      </c>
      <c r="N6" s="87" t="s">
        <v>13</v>
      </c>
      <c r="O6" s="87" t="s">
        <v>14</v>
      </c>
      <c r="P6" s="87" t="s">
        <v>15</v>
      </c>
      <c r="Q6" s="87" t="s">
        <v>16</v>
      </c>
      <c r="R6" s="87" t="s">
        <v>17</v>
      </c>
      <c r="S6" s="87" t="s">
        <v>18</v>
      </c>
      <c r="T6" s="87" t="s">
        <v>19</v>
      </c>
      <c r="U6" s="87" t="s">
        <v>20</v>
      </c>
      <c r="V6" s="87" t="s">
        <v>21</v>
      </c>
      <c r="W6" s="87" t="s">
        <v>22</v>
      </c>
      <c r="X6" s="88" t="s">
        <v>23</v>
      </c>
      <c r="Y6" s="75" t="str">
        <f>A6</f>
        <v>Libertarian </v>
      </c>
      <c r="Z6" s="38"/>
      <c r="AA6" s="20"/>
    </row>
    <row r="7" spans="1:27" ht="25.5" customHeight="1">
      <c r="A7" s="108" t="s">
        <v>49</v>
      </c>
      <c r="B7" s="115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5"/>
      <c r="Y7" s="110" t="str">
        <f>A7</f>
        <v>U.S. Senator </v>
      </c>
      <c r="Z7" s="115"/>
      <c r="AA7" s="14"/>
    </row>
    <row r="8" spans="1:27" ht="25.5" customHeight="1">
      <c r="A8" s="24"/>
      <c r="B8" s="70" t="s">
        <v>101</v>
      </c>
      <c r="C8" s="134">
        <v>0</v>
      </c>
      <c r="D8" s="134">
        <v>0</v>
      </c>
      <c r="E8" s="134">
        <v>0</v>
      </c>
      <c r="F8" s="134">
        <v>1</v>
      </c>
      <c r="G8" s="134">
        <v>1</v>
      </c>
      <c r="H8" s="134">
        <v>1</v>
      </c>
      <c r="I8" s="134">
        <v>0</v>
      </c>
      <c r="J8" s="134">
        <v>2</v>
      </c>
      <c r="K8" s="134">
        <v>1</v>
      </c>
      <c r="L8" s="134">
        <v>0</v>
      </c>
      <c r="M8" s="134">
        <v>0</v>
      </c>
      <c r="N8" s="134">
        <v>0</v>
      </c>
      <c r="O8" s="134">
        <v>0</v>
      </c>
      <c r="P8" s="134">
        <v>3</v>
      </c>
      <c r="Q8" s="134">
        <v>0</v>
      </c>
      <c r="R8" s="134">
        <v>0</v>
      </c>
      <c r="S8" s="134">
        <v>1</v>
      </c>
      <c r="T8" s="134">
        <v>1</v>
      </c>
      <c r="U8" s="134">
        <v>0</v>
      </c>
      <c r="V8" s="134">
        <v>0</v>
      </c>
      <c r="W8" s="134">
        <v>2</v>
      </c>
      <c r="X8" s="135">
        <f>SUM(C8:W8)</f>
        <v>13</v>
      </c>
      <c r="Y8" s="76" t="str">
        <f>B8</f>
        <v>Frank Gilmour</v>
      </c>
      <c r="Z8" s="13"/>
      <c r="AA8" s="21" t="e">
        <f>X8/#REF!</f>
        <v>#REF!</v>
      </c>
    </row>
    <row r="9" spans="1:27" ht="25.5" customHeight="1">
      <c r="A9" s="24"/>
      <c r="B9" s="13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  <c r="Y9" s="76"/>
      <c r="Z9" s="13"/>
      <c r="AA9" s="14"/>
    </row>
    <row r="10" spans="1:27" ht="25.5" customHeight="1">
      <c r="A10" s="108" t="s">
        <v>33</v>
      </c>
      <c r="B10" s="11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10" t="str">
        <f>A10</f>
        <v>State Auditor</v>
      </c>
      <c r="Z10" s="111"/>
      <c r="AA10" s="14"/>
    </row>
    <row r="11" spans="1:27" ht="25.5" customHeight="1">
      <c r="A11" s="24"/>
      <c r="B11" s="70" t="s">
        <v>102</v>
      </c>
      <c r="C11" s="134">
        <v>0</v>
      </c>
      <c r="D11" s="134">
        <v>0</v>
      </c>
      <c r="E11" s="134">
        <v>0</v>
      </c>
      <c r="F11" s="134">
        <v>1</v>
      </c>
      <c r="G11" s="134">
        <v>1</v>
      </c>
      <c r="H11" s="134">
        <v>1</v>
      </c>
      <c r="I11" s="134">
        <v>0</v>
      </c>
      <c r="J11" s="134">
        <v>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4</v>
      </c>
      <c r="Q11" s="134">
        <v>0</v>
      </c>
      <c r="R11" s="134">
        <v>0</v>
      </c>
      <c r="S11" s="134">
        <v>1</v>
      </c>
      <c r="T11" s="134">
        <v>1</v>
      </c>
      <c r="U11" s="134">
        <v>0</v>
      </c>
      <c r="V11" s="134">
        <v>0</v>
      </c>
      <c r="W11" s="134">
        <v>2</v>
      </c>
      <c r="X11" s="135">
        <f>SUM(C11:W11)</f>
        <v>13</v>
      </c>
      <c r="Y11" s="76" t="str">
        <f>B11</f>
        <v>Charles W. Baum</v>
      </c>
      <c r="Z11" s="13"/>
      <c r="AA11" s="14"/>
    </row>
    <row r="12" spans="1:27" ht="25.5" customHeight="1">
      <c r="A12" s="24"/>
      <c r="B12" s="13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  <c r="Y12" s="76"/>
      <c r="Z12" s="13"/>
      <c r="AA12" s="14"/>
    </row>
    <row r="13" spans="1:27" ht="25.5" customHeight="1">
      <c r="A13" s="108" t="s">
        <v>60</v>
      </c>
      <c r="B13" s="11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  <c r="Y13" s="110" t="str">
        <f>A13</f>
        <v>U.S. Representative Dist. 4</v>
      </c>
      <c r="Z13" s="115"/>
      <c r="AA13" s="14"/>
    </row>
    <row r="14" spans="1:27" ht="25.5" customHeight="1">
      <c r="A14" s="24"/>
      <c r="B14" s="70" t="s">
        <v>103</v>
      </c>
      <c r="C14" s="134">
        <v>0</v>
      </c>
      <c r="D14" s="134">
        <v>0</v>
      </c>
      <c r="E14" s="134">
        <v>0</v>
      </c>
      <c r="F14" s="134">
        <v>1</v>
      </c>
      <c r="G14" s="134">
        <v>1</v>
      </c>
      <c r="H14" s="134">
        <v>1</v>
      </c>
      <c r="I14" s="134">
        <v>0</v>
      </c>
      <c r="J14" s="134">
        <v>2</v>
      </c>
      <c r="K14" s="134">
        <v>1</v>
      </c>
      <c r="L14" s="134">
        <v>0</v>
      </c>
      <c r="M14" s="134">
        <v>0</v>
      </c>
      <c r="N14" s="134">
        <v>0</v>
      </c>
      <c r="O14" s="134">
        <v>0</v>
      </c>
      <c r="P14" s="134">
        <v>3</v>
      </c>
      <c r="Q14" s="134">
        <v>0</v>
      </c>
      <c r="R14" s="134">
        <v>0</v>
      </c>
      <c r="S14" s="134">
        <v>1</v>
      </c>
      <c r="T14" s="134">
        <v>1</v>
      </c>
      <c r="U14" s="134">
        <v>0</v>
      </c>
      <c r="V14" s="134">
        <v>0</v>
      </c>
      <c r="W14" s="134">
        <v>2</v>
      </c>
      <c r="X14" s="135">
        <f>SUM(C14:W14)</f>
        <v>13</v>
      </c>
      <c r="Y14" s="76" t="str">
        <f>B14</f>
        <v>Bryce A. Holthouse</v>
      </c>
      <c r="Z14" s="13"/>
      <c r="AA14" s="14"/>
    </row>
    <row r="15" spans="1:27" ht="25.5" customHeight="1">
      <c r="A15" s="42"/>
      <c r="B15" s="70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5"/>
      <c r="Y15" s="76"/>
      <c r="Z15" s="13"/>
      <c r="AA15" s="14"/>
    </row>
    <row r="16" spans="1:27" s="155" customFormat="1" ht="25.5" customHeight="1">
      <c r="A16" s="157" t="s">
        <v>105</v>
      </c>
      <c r="B16" s="156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3"/>
      <c r="Y16" s="160" t="str">
        <f>A16</f>
        <v>       State Representative- Dist. 121</v>
      </c>
      <c r="Z16" s="151"/>
      <c r="AA16" s="154"/>
    </row>
    <row r="17" spans="1:27" ht="25.5" customHeight="1">
      <c r="A17" s="42"/>
      <c r="B17" s="70" t="s">
        <v>104</v>
      </c>
      <c r="C17" s="134">
        <v>0</v>
      </c>
      <c r="D17" s="163"/>
      <c r="E17" s="164"/>
      <c r="F17" s="164"/>
      <c r="G17" s="134">
        <v>1</v>
      </c>
      <c r="H17" s="134">
        <v>1</v>
      </c>
      <c r="I17" s="164"/>
      <c r="J17" s="164"/>
      <c r="K17" s="134">
        <v>1</v>
      </c>
      <c r="L17" s="164"/>
      <c r="M17" s="164"/>
      <c r="N17" s="134">
        <v>0</v>
      </c>
      <c r="O17" s="164"/>
      <c r="P17" s="164"/>
      <c r="Q17" s="164"/>
      <c r="R17" s="134">
        <v>0</v>
      </c>
      <c r="S17" s="134">
        <v>1</v>
      </c>
      <c r="T17" s="134">
        <v>1</v>
      </c>
      <c r="U17" s="134">
        <v>0</v>
      </c>
      <c r="V17" s="134">
        <v>0</v>
      </c>
      <c r="W17" s="134">
        <v>2</v>
      </c>
      <c r="X17" s="135">
        <f>SUM(C17:W17)</f>
        <v>7</v>
      </c>
      <c r="Y17" s="76" t="str">
        <f>B17</f>
        <v>William Truman (Bill) Wayne</v>
      </c>
      <c r="Z17" s="13"/>
      <c r="AA17" s="14"/>
    </row>
    <row r="18" spans="1:31" ht="25.5" customHeight="1">
      <c r="A18" s="45"/>
      <c r="B18" s="45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20"/>
      <c r="Y18" s="45"/>
      <c r="Z18" s="45"/>
      <c r="AA18" s="46"/>
      <c r="AC18" s="47"/>
      <c r="AD18" s="47"/>
      <c r="AE18" s="47"/>
    </row>
    <row r="19" ht="14.25" customHeight="1"/>
    <row r="20" ht="14.25" customHeight="1"/>
    <row r="21" ht="14.25" customHeight="1">
      <c r="X21" s="45"/>
    </row>
    <row r="22" spans="2:25" ht="19.5" customHeight="1">
      <c r="B22" s="47"/>
      <c r="C22" s="89" t="s">
        <v>3</v>
      </c>
      <c r="D22" s="90" t="s">
        <v>4</v>
      </c>
      <c r="E22" s="90" t="s">
        <v>5</v>
      </c>
      <c r="F22" s="90" t="s">
        <v>6</v>
      </c>
      <c r="G22" s="90" t="s">
        <v>7</v>
      </c>
      <c r="H22" s="90" t="s">
        <v>8</v>
      </c>
      <c r="I22" s="90" t="s">
        <v>9</v>
      </c>
      <c r="J22" s="90" t="s">
        <v>10</v>
      </c>
      <c r="K22" s="90" t="s">
        <v>11</v>
      </c>
      <c r="L22" s="90" t="s">
        <v>12</v>
      </c>
      <c r="M22" s="90" t="s">
        <v>48</v>
      </c>
      <c r="N22" s="90" t="s">
        <v>13</v>
      </c>
      <c r="O22" s="90" t="s">
        <v>14</v>
      </c>
      <c r="P22" s="90" t="s">
        <v>15</v>
      </c>
      <c r="Q22" s="90" t="s">
        <v>16</v>
      </c>
      <c r="R22" s="90" t="s">
        <v>17</v>
      </c>
      <c r="S22" s="90" t="s">
        <v>18</v>
      </c>
      <c r="T22" s="90" t="s">
        <v>19</v>
      </c>
      <c r="U22" s="90" t="s">
        <v>20</v>
      </c>
      <c r="V22" s="90" t="s">
        <v>21</v>
      </c>
      <c r="W22" s="90" t="s">
        <v>22</v>
      </c>
      <c r="X22" s="91" t="s">
        <v>23</v>
      </c>
      <c r="Y22" s="47"/>
    </row>
    <row r="23" spans="1:26" ht="25.5" customHeight="1">
      <c r="A23" s="196" t="s">
        <v>61</v>
      </c>
      <c r="B23" s="197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3" t="str">
        <f>A23</f>
        <v>Statutory Measures</v>
      </c>
      <c r="Z23" s="114"/>
    </row>
    <row r="24" spans="1:28" ht="25.5" customHeight="1">
      <c r="A24" s="198" t="s">
        <v>109</v>
      </c>
      <c r="B24" s="195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18"/>
      <c r="Y24" s="77" t="str">
        <f>A24</f>
        <v>Constitutional Amendment #1</v>
      </c>
      <c r="Z24" s="52"/>
      <c r="AA24" s="48"/>
      <c r="AB24" s="47"/>
    </row>
    <row r="25" spans="1:28" ht="25.5" customHeight="1">
      <c r="A25" s="199" t="s">
        <v>110</v>
      </c>
      <c r="B25" s="200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77" t="str">
        <f>A25</f>
        <v>renewal of soil/water conservation tax</v>
      </c>
      <c r="Z25" s="49"/>
      <c r="AA25" s="41"/>
      <c r="AB25" s="47"/>
    </row>
    <row r="26" spans="1:28" ht="25.5" customHeight="1">
      <c r="A26" s="53"/>
      <c r="B26" s="71" t="s">
        <v>62</v>
      </c>
      <c r="C26" s="132">
        <v>118</v>
      </c>
      <c r="D26" s="132">
        <v>92</v>
      </c>
      <c r="E26" s="132">
        <v>70</v>
      </c>
      <c r="F26" s="132">
        <v>127</v>
      </c>
      <c r="G26" s="132">
        <v>113</v>
      </c>
      <c r="H26" s="132">
        <v>106</v>
      </c>
      <c r="I26" s="132">
        <v>42</v>
      </c>
      <c r="J26" s="132">
        <v>71</v>
      </c>
      <c r="K26" s="132">
        <v>183</v>
      </c>
      <c r="L26" s="132">
        <v>37</v>
      </c>
      <c r="M26" s="132">
        <v>28</v>
      </c>
      <c r="N26" s="132">
        <v>106</v>
      </c>
      <c r="O26" s="132">
        <v>191</v>
      </c>
      <c r="P26" s="132">
        <v>156</v>
      </c>
      <c r="Q26" s="132">
        <v>63</v>
      </c>
      <c r="R26" s="132">
        <v>331</v>
      </c>
      <c r="S26" s="132">
        <v>245</v>
      </c>
      <c r="T26" s="132">
        <v>337</v>
      </c>
      <c r="U26" s="132">
        <v>189</v>
      </c>
      <c r="V26" s="132">
        <v>270</v>
      </c>
      <c r="W26" s="132">
        <v>235</v>
      </c>
      <c r="X26" s="135">
        <f>SUM(C26:W26)</f>
        <v>3110</v>
      </c>
      <c r="Y26" s="78" t="str">
        <f>B26</f>
        <v>Yes</v>
      </c>
      <c r="Z26" s="79"/>
      <c r="AA26" s="41"/>
      <c r="AB26" s="47"/>
    </row>
    <row r="27" spans="1:28" ht="25.5" customHeight="1">
      <c r="A27" s="50"/>
      <c r="B27" s="71" t="s">
        <v>63</v>
      </c>
      <c r="C27" s="133">
        <v>46</v>
      </c>
      <c r="D27" s="133">
        <v>31</v>
      </c>
      <c r="E27" s="133">
        <v>31</v>
      </c>
      <c r="F27" s="133">
        <v>36</v>
      </c>
      <c r="G27" s="133">
        <v>32</v>
      </c>
      <c r="H27" s="133">
        <v>41</v>
      </c>
      <c r="I27" s="133">
        <v>5</v>
      </c>
      <c r="J27" s="133">
        <v>22</v>
      </c>
      <c r="K27" s="133">
        <v>63</v>
      </c>
      <c r="L27" s="133">
        <v>19</v>
      </c>
      <c r="M27" s="133">
        <v>14</v>
      </c>
      <c r="N27" s="133">
        <v>37</v>
      </c>
      <c r="O27" s="133">
        <v>59</v>
      </c>
      <c r="P27" s="133">
        <v>38</v>
      </c>
      <c r="Q27" s="133">
        <v>24</v>
      </c>
      <c r="R27" s="133">
        <v>75</v>
      </c>
      <c r="S27" s="133">
        <v>42</v>
      </c>
      <c r="T27" s="133">
        <v>69</v>
      </c>
      <c r="U27" s="133">
        <v>47</v>
      </c>
      <c r="V27" s="133">
        <v>37</v>
      </c>
      <c r="W27" s="133">
        <v>42</v>
      </c>
      <c r="X27" s="135">
        <f>SUM(C27:W27)</f>
        <v>810</v>
      </c>
      <c r="Y27" s="78" t="str">
        <f>B27</f>
        <v>No</v>
      </c>
      <c r="Z27" s="80"/>
      <c r="AA27" s="41"/>
      <c r="AB27" s="47"/>
    </row>
    <row r="28" spans="1:28" ht="25.5" customHeight="1">
      <c r="A28" s="54"/>
      <c r="B28" s="4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81"/>
      <c r="Z28" s="80"/>
      <c r="AA28" s="47"/>
      <c r="AB28" s="47"/>
    </row>
    <row r="29" spans="1:28" ht="14.25" customHeight="1">
      <c r="A29" s="39"/>
      <c r="B29" s="35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39"/>
      <c r="Z29" s="39"/>
      <c r="AA29" s="41"/>
      <c r="AB29" s="47"/>
    </row>
    <row r="30" spans="1:28" ht="14.25" customHeight="1">
      <c r="A30" s="39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39"/>
      <c r="Z30" s="39"/>
      <c r="AA30" s="41"/>
      <c r="AB30" s="47"/>
    </row>
    <row r="31" spans="1:28" ht="14.25" customHeight="1">
      <c r="A31" s="39"/>
      <c r="B31" s="39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39"/>
      <c r="Z31" s="39"/>
      <c r="AA31" s="41"/>
      <c r="AB31" s="47"/>
    </row>
    <row r="32" spans="1:28" ht="19.5" customHeight="1">
      <c r="A32" s="36"/>
      <c r="B32" s="36"/>
      <c r="C32" s="89" t="s">
        <v>3</v>
      </c>
      <c r="D32" s="90" t="s">
        <v>4</v>
      </c>
      <c r="E32" s="90" t="s">
        <v>5</v>
      </c>
      <c r="F32" s="90" t="s">
        <v>6</v>
      </c>
      <c r="G32" s="90" t="s">
        <v>7</v>
      </c>
      <c r="H32" s="90" t="s">
        <v>8</v>
      </c>
      <c r="I32" s="90" t="s">
        <v>9</v>
      </c>
      <c r="J32" s="90" t="s">
        <v>10</v>
      </c>
      <c r="K32" s="90" t="s">
        <v>11</v>
      </c>
      <c r="L32" s="90" t="s">
        <v>12</v>
      </c>
      <c r="M32" s="90" t="s">
        <v>48</v>
      </c>
      <c r="N32" s="90" t="s">
        <v>13</v>
      </c>
      <c r="O32" s="90" t="s">
        <v>14</v>
      </c>
      <c r="P32" s="90" t="s">
        <v>15</v>
      </c>
      <c r="Q32" s="90" t="s">
        <v>16</v>
      </c>
      <c r="R32" s="90" t="s">
        <v>17</v>
      </c>
      <c r="S32" s="90" t="s">
        <v>18</v>
      </c>
      <c r="T32" s="90" t="s">
        <v>19</v>
      </c>
      <c r="U32" s="90" t="s">
        <v>20</v>
      </c>
      <c r="V32" s="90" t="s">
        <v>21</v>
      </c>
      <c r="W32" s="90" t="s">
        <v>22</v>
      </c>
      <c r="X32" s="92" t="s">
        <v>23</v>
      </c>
      <c r="Y32" s="42"/>
      <c r="Z32" s="42"/>
      <c r="AA32" s="41"/>
      <c r="AB32" s="47"/>
    </row>
    <row r="33" spans="1:28" ht="25.5" customHeight="1">
      <c r="A33" s="196" t="s">
        <v>106</v>
      </c>
      <c r="B33" s="197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201" t="str">
        <f>A33</f>
        <v>Johnson County</v>
      </c>
      <c r="Z33" s="202"/>
      <c r="AA33" s="41"/>
      <c r="AB33" s="47"/>
    </row>
    <row r="34" spans="1:28" ht="25.5" customHeight="1">
      <c r="A34" s="73" t="s">
        <v>107</v>
      </c>
      <c r="B34" s="74"/>
      <c r="C34" s="16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77" t="str">
        <f>A34</f>
        <v>Cabaret Tax (5%)</v>
      </c>
      <c r="Z34" s="79"/>
      <c r="AA34" s="41"/>
      <c r="AB34" s="47"/>
    </row>
    <row r="35" spans="1:28" ht="25.5" customHeight="1">
      <c r="A35" s="50"/>
      <c r="B35" s="71" t="s">
        <v>62</v>
      </c>
      <c r="C35" s="133">
        <v>111</v>
      </c>
      <c r="D35" s="133">
        <v>75</v>
      </c>
      <c r="E35" s="165">
        <v>67</v>
      </c>
      <c r="F35" s="165">
        <v>99</v>
      </c>
      <c r="G35" s="133">
        <v>92</v>
      </c>
      <c r="H35" s="133">
        <v>96</v>
      </c>
      <c r="I35" s="133">
        <v>39</v>
      </c>
      <c r="J35" s="133">
        <v>57</v>
      </c>
      <c r="K35" s="133">
        <v>173</v>
      </c>
      <c r="L35" s="133">
        <v>32</v>
      </c>
      <c r="M35" s="133">
        <v>23</v>
      </c>
      <c r="N35" s="133">
        <v>96</v>
      </c>
      <c r="O35" s="133">
        <v>170</v>
      </c>
      <c r="P35" s="133">
        <v>119</v>
      </c>
      <c r="Q35" s="133">
        <v>53</v>
      </c>
      <c r="R35" s="133">
        <v>291</v>
      </c>
      <c r="S35" s="133">
        <v>182</v>
      </c>
      <c r="T35" s="133">
        <v>296</v>
      </c>
      <c r="U35" s="133">
        <v>174</v>
      </c>
      <c r="V35" s="133">
        <v>218</v>
      </c>
      <c r="W35" s="133">
        <v>214</v>
      </c>
      <c r="X35" s="135">
        <f>SUM(C35:W35)</f>
        <v>2677</v>
      </c>
      <c r="Y35" s="78" t="str">
        <f>B35</f>
        <v>Yes</v>
      </c>
      <c r="Z35" s="80"/>
      <c r="AA35" s="41"/>
      <c r="AB35" s="47"/>
    </row>
    <row r="36" spans="1:28" ht="25.5" customHeight="1">
      <c r="A36" s="51"/>
      <c r="B36" s="72" t="s">
        <v>63</v>
      </c>
      <c r="C36" s="132">
        <v>50</v>
      </c>
      <c r="D36" s="132">
        <v>48</v>
      </c>
      <c r="E36" s="132">
        <v>34</v>
      </c>
      <c r="F36" s="132">
        <v>62</v>
      </c>
      <c r="G36" s="132">
        <v>53</v>
      </c>
      <c r="H36" s="132">
        <v>51</v>
      </c>
      <c r="I36" s="132">
        <v>9</v>
      </c>
      <c r="J36" s="132">
        <v>37</v>
      </c>
      <c r="K36" s="132">
        <v>74</v>
      </c>
      <c r="L36" s="132">
        <v>24</v>
      </c>
      <c r="M36" s="132">
        <v>19</v>
      </c>
      <c r="N36" s="132">
        <v>46</v>
      </c>
      <c r="O36" s="132">
        <v>80</v>
      </c>
      <c r="P36" s="132">
        <v>78</v>
      </c>
      <c r="Q36" s="132">
        <v>34</v>
      </c>
      <c r="R36" s="132">
        <v>114</v>
      </c>
      <c r="S36" s="132">
        <v>104</v>
      </c>
      <c r="T36" s="132">
        <v>111</v>
      </c>
      <c r="U36" s="132">
        <v>65</v>
      </c>
      <c r="V36" s="132">
        <v>88</v>
      </c>
      <c r="W36" s="132">
        <v>64</v>
      </c>
      <c r="X36" s="135">
        <f>SUM(C36:W36)</f>
        <v>1245</v>
      </c>
      <c r="Y36" s="82" t="str">
        <f>B36</f>
        <v>No</v>
      </c>
      <c r="Z36" s="83"/>
      <c r="AA36" s="41"/>
      <c r="AB36" s="47"/>
    </row>
    <row r="37" spans="1:28" ht="14.25" customHeight="1">
      <c r="A37" s="41"/>
      <c r="B37" s="3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16"/>
      <c r="Z37" s="41"/>
      <c r="AA37" s="41"/>
      <c r="AB37" s="47"/>
    </row>
    <row r="38" ht="14.25" customHeight="1"/>
    <row r="39" ht="14.25" customHeight="1"/>
    <row r="40" ht="15" customHeight="1"/>
    <row r="41" ht="15" customHeight="1"/>
  </sheetData>
  <sheetProtection/>
  <mergeCells count="8">
    <mergeCell ref="A2:AA2"/>
    <mergeCell ref="A1:AA1"/>
    <mergeCell ref="A33:B33"/>
    <mergeCell ref="A3:AA3"/>
    <mergeCell ref="A23:B23"/>
    <mergeCell ref="A24:B24"/>
    <mergeCell ref="A25:B25"/>
    <mergeCell ref="Y33:Z33"/>
  </mergeCells>
  <printOptions/>
  <pageMargins left="0.75" right="0.75" top="1" bottom="1" header="0.5" footer="0.5"/>
  <pageSetup fitToHeight="1" fitToWidth="1" horizontalDpi="600" verticalDpi="600" orientation="landscape" paperSize="17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16.140625" style="0" customWidth="1"/>
    <col min="2" max="2" width="16.28125" style="0" customWidth="1"/>
    <col min="3" max="3" width="16.57421875" style="0" customWidth="1"/>
    <col min="4" max="4" width="14.8515625" style="0" customWidth="1"/>
    <col min="5" max="5" width="18.28125" style="0" customWidth="1"/>
    <col min="6" max="6" width="19.57421875" style="0" customWidth="1"/>
    <col min="7" max="24" width="18.28125" style="0" customWidth="1"/>
    <col min="25" max="25" width="15.7109375" style="0" customWidth="1"/>
    <col min="26" max="26" width="13.00390625" style="0" customWidth="1"/>
  </cols>
  <sheetData>
    <row r="2" spans="3:24" ht="18">
      <c r="C2" s="63"/>
      <c r="D2" s="63"/>
      <c r="E2" s="63"/>
      <c r="F2" s="63"/>
      <c r="G2" s="64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5" t="s">
        <v>27</v>
      </c>
    </row>
    <row r="3" spans="3:24" ht="18">
      <c r="C3" s="66" t="s">
        <v>3</v>
      </c>
      <c r="D3" s="67" t="s">
        <v>4</v>
      </c>
      <c r="E3" s="67" t="s">
        <v>5</v>
      </c>
      <c r="F3" s="67" t="s">
        <v>6</v>
      </c>
      <c r="G3" s="67" t="s">
        <v>7</v>
      </c>
      <c r="H3" s="67" t="s">
        <v>8</v>
      </c>
      <c r="I3" s="67" t="s">
        <v>9</v>
      </c>
      <c r="J3" s="67" t="s">
        <v>10</v>
      </c>
      <c r="K3" s="67" t="s">
        <v>11</v>
      </c>
      <c r="L3" s="67" t="s">
        <v>12</v>
      </c>
      <c r="M3" s="67" t="s">
        <v>48</v>
      </c>
      <c r="N3" s="67" t="s">
        <v>13</v>
      </c>
      <c r="O3" s="67" t="s">
        <v>14</v>
      </c>
      <c r="P3" s="67" t="s">
        <v>15</v>
      </c>
      <c r="Q3" s="67" t="s">
        <v>16</v>
      </c>
      <c r="R3" s="67" t="s">
        <v>17</v>
      </c>
      <c r="S3" s="67" t="s">
        <v>18</v>
      </c>
      <c r="T3" s="67" t="s">
        <v>19</v>
      </c>
      <c r="U3" s="67" t="s">
        <v>20</v>
      </c>
      <c r="V3" s="67" t="s">
        <v>21</v>
      </c>
      <c r="W3" s="64" t="s">
        <v>22</v>
      </c>
      <c r="X3" s="68" t="s">
        <v>23</v>
      </c>
    </row>
    <row r="4" spans="1:27" ht="20.25">
      <c r="A4" s="94" t="s">
        <v>33</v>
      </c>
      <c r="B4" s="95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17"/>
      <c r="Y4" s="97" t="str">
        <f>A4</f>
        <v>State Auditor</v>
      </c>
      <c r="Z4" s="98"/>
      <c r="AA4" s="14"/>
    </row>
    <row r="5" spans="1:27" ht="20.25">
      <c r="A5" s="24"/>
      <c r="B5" s="55" t="s">
        <v>84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16"/>
      <c r="Y5" s="56" t="str">
        <f>B5</f>
        <v>Jack Jackson</v>
      </c>
      <c r="AA5" s="14"/>
    </row>
    <row r="6" spans="1:27" ht="20.25">
      <c r="A6" s="24"/>
      <c r="B6" s="55" t="s">
        <v>85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16"/>
      <c r="Y6" s="56" t="str">
        <f>B6</f>
        <v>Mark Wright</v>
      </c>
      <c r="AA6" s="14"/>
    </row>
    <row r="7" spans="1:27" ht="20.25">
      <c r="A7" s="24"/>
      <c r="B7" s="55" t="s">
        <v>50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16"/>
      <c r="Y7" s="56" t="str">
        <f>B7</f>
        <v>Al Hanson</v>
      </c>
      <c r="AA7" s="14"/>
    </row>
    <row r="8" spans="1:27" ht="20.25">
      <c r="A8" s="24"/>
      <c r="B8" s="55" t="s">
        <v>86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16"/>
      <c r="Y8" s="56" t="str">
        <f>B8</f>
        <v>Sandra Thomas</v>
      </c>
      <c r="AA8" s="14"/>
    </row>
    <row r="9" spans="1:27" ht="20.25">
      <c r="A9" s="24"/>
      <c r="B9" s="55" t="s">
        <v>87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16"/>
      <c r="Y9" s="56" t="str">
        <f>B9</f>
        <v>John W. Loudon</v>
      </c>
      <c r="AA9" s="14"/>
    </row>
    <row r="10" ht="13.5" customHeight="1"/>
    <row r="11" ht="13.5" customHeight="1"/>
    <row r="12" ht="13.5" customHeight="1"/>
    <row r="14" ht="20.25" customHeight="1">
      <c r="F14" s="191" t="s">
        <v>121</v>
      </c>
    </row>
    <row r="15" spans="3:13" ht="18">
      <c r="C15" s="181"/>
      <c r="D15" s="181"/>
      <c r="E15" s="181"/>
      <c r="F15" s="182" t="s">
        <v>115</v>
      </c>
      <c r="G15" s="181"/>
      <c r="H15" s="181"/>
      <c r="I15" s="181"/>
      <c r="J15" s="181"/>
      <c r="K15" s="181"/>
      <c r="L15" s="181"/>
      <c r="M15" s="183"/>
    </row>
    <row r="16" spans="3:13" ht="18">
      <c r="C16" s="191" t="s">
        <v>118</v>
      </c>
      <c r="D16" s="191" t="s">
        <v>119</v>
      </c>
      <c r="E16" s="191" t="s">
        <v>120</v>
      </c>
      <c r="F16" s="184" t="s">
        <v>16</v>
      </c>
      <c r="G16" s="191" t="s">
        <v>122</v>
      </c>
      <c r="H16" s="191" t="s">
        <v>123</v>
      </c>
      <c r="I16" s="191" t="s">
        <v>124</v>
      </c>
      <c r="J16" s="191" t="s">
        <v>125</v>
      </c>
      <c r="K16" s="191" t="s">
        <v>126</v>
      </c>
      <c r="L16" s="191" t="s">
        <v>127</v>
      </c>
      <c r="M16" s="183"/>
    </row>
    <row r="17" spans="3:14" ht="18">
      <c r="C17" s="182" t="s">
        <v>111</v>
      </c>
      <c r="D17" s="182" t="s">
        <v>112</v>
      </c>
      <c r="E17" s="182" t="s">
        <v>18</v>
      </c>
      <c r="F17" s="184" t="s">
        <v>116</v>
      </c>
      <c r="G17" s="182" t="s">
        <v>11</v>
      </c>
      <c r="H17" s="185" t="s">
        <v>3</v>
      </c>
      <c r="I17" s="182"/>
      <c r="J17" s="186" t="s">
        <v>15</v>
      </c>
      <c r="K17" s="182"/>
      <c r="L17" s="182" t="s">
        <v>6</v>
      </c>
      <c r="M17" s="187"/>
      <c r="N17" s="166" t="s">
        <v>27</v>
      </c>
    </row>
    <row r="18" spans="1:14" ht="18">
      <c r="A18" s="170"/>
      <c r="B18" s="171"/>
      <c r="C18" s="188" t="s">
        <v>13</v>
      </c>
      <c r="D18" s="184" t="s">
        <v>113</v>
      </c>
      <c r="E18" s="184" t="s">
        <v>114</v>
      </c>
      <c r="F18" s="184" t="s">
        <v>117</v>
      </c>
      <c r="G18" s="184" t="s">
        <v>12</v>
      </c>
      <c r="H18" s="189" t="s">
        <v>5</v>
      </c>
      <c r="I18" s="184" t="s">
        <v>4</v>
      </c>
      <c r="J18" s="188" t="s">
        <v>9</v>
      </c>
      <c r="K18" s="184" t="s">
        <v>14</v>
      </c>
      <c r="L18" s="184" t="s">
        <v>48</v>
      </c>
      <c r="M18" s="190" t="s">
        <v>22</v>
      </c>
      <c r="N18" s="177" t="s">
        <v>23</v>
      </c>
    </row>
    <row r="19" spans="1:26" ht="20.25">
      <c r="A19" s="172" t="s">
        <v>33</v>
      </c>
      <c r="B19" s="173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  <c r="N19" s="179"/>
      <c r="O19" s="203" t="str">
        <f>+A19</f>
        <v>State Auditor</v>
      </c>
      <c r="P19" s="204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16" ht="20.25">
      <c r="A20" s="50"/>
      <c r="B20" s="174" t="s">
        <v>84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67" t="str">
        <f>+B20</f>
        <v>Jack Jackson</v>
      </c>
      <c r="P20" s="168"/>
    </row>
    <row r="21" spans="1:16" ht="20.25">
      <c r="A21" s="50"/>
      <c r="B21" s="174" t="s">
        <v>85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67" t="str">
        <f>+B21</f>
        <v>Mark Wright</v>
      </c>
      <c r="P21" s="168"/>
    </row>
    <row r="22" spans="1:16" ht="20.25">
      <c r="A22" s="50"/>
      <c r="B22" s="174" t="s">
        <v>50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67" t="str">
        <f>+B22</f>
        <v>Al Hanson</v>
      </c>
      <c r="P22" s="168"/>
    </row>
    <row r="23" spans="1:16" ht="20.25">
      <c r="A23" s="50"/>
      <c r="B23" s="174" t="s">
        <v>86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67" t="str">
        <f>+B23</f>
        <v>Sandra Thomas</v>
      </c>
      <c r="P23" s="168"/>
    </row>
    <row r="24" spans="1:16" ht="20.25">
      <c r="A24" s="175"/>
      <c r="B24" s="176" t="s">
        <v>87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69" t="str">
        <f>+B24</f>
        <v>John W. Loudon</v>
      </c>
      <c r="P24" s="46"/>
    </row>
  </sheetData>
  <sheetProtection/>
  <mergeCells count="1">
    <mergeCell ref="O19:P19"/>
  </mergeCells>
  <printOptions/>
  <pageMargins left="0.75" right="0.75" top="1" bottom="1" header="0.5" footer="0.5"/>
  <pageSetup fitToHeight="2" fitToWidth="1" horizontalDpi="600" verticalDpi="600" orientation="landscape" paperSize="5" scale="34" r:id="rId1"/>
  <rowBreaks count="2" manualBreakCount="2">
    <brk id="10" max="26" man="1"/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rroberts</cp:lastModifiedBy>
  <cp:lastPrinted>2006-08-31T21:50:39Z</cp:lastPrinted>
  <dcterms:created xsi:type="dcterms:W3CDTF">2002-07-11T18:29:15Z</dcterms:created>
  <dcterms:modified xsi:type="dcterms:W3CDTF">2010-05-25T16:19:19Z</dcterms:modified>
  <cp:category/>
  <cp:version/>
  <cp:contentType/>
  <cp:contentStatus/>
</cp:coreProperties>
</file>