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370" windowHeight="5985" activeTab="2"/>
  </bookViews>
  <sheets>
    <sheet name="Democrat" sheetId="1" r:id="rId1"/>
    <sheet name="Republican" sheetId="2" r:id="rId2"/>
    <sheet name="Other" sheetId="3" r:id="rId3"/>
  </sheets>
  <definedNames>
    <definedName name="_xlnm.Print_Area" localSheetId="0">'Democrat'!$A$1:$AA$42</definedName>
    <definedName name="_xlnm.Print_Area" localSheetId="2">'Other'!$A$1:$AA$49</definedName>
    <definedName name="_xlnm.Print_Area" localSheetId="1">'Republican'!$A$1:$AA$51</definedName>
  </definedNames>
  <calcPr fullCalcOnLoad="1"/>
</workbook>
</file>

<file path=xl/sharedStrings.xml><?xml version="1.0" encoding="utf-8"?>
<sst xmlns="http://schemas.openxmlformats.org/spreadsheetml/2006/main" count="272" uniqueCount="100">
  <si>
    <t>Grand</t>
  </si>
  <si>
    <t>Percent of Precincts Voted</t>
  </si>
  <si>
    <t>DEMOCRATIC</t>
  </si>
  <si>
    <t>Centerview</t>
  </si>
  <si>
    <t>Chilhowee</t>
  </si>
  <si>
    <t>Columbus</t>
  </si>
  <si>
    <t>Hazel Hill</t>
  </si>
  <si>
    <t>N Holden</t>
  </si>
  <si>
    <t>S Holden</t>
  </si>
  <si>
    <t>Jefferson</t>
  </si>
  <si>
    <t>Kingsville</t>
  </si>
  <si>
    <t>Knob Noster</t>
  </si>
  <si>
    <t>Lowland</t>
  </si>
  <si>
    <t>Montserrat</t>
  </si>
  <si>
    <t>Pittsville</t>
  </si>
  <si>
    <t>Post Oak</t>
  </si>
  <si>
    <t>Rose Hill</t>
  </si>
  <si>
    <t>Wbg NE</t>
  </si>
  <si>
    <t>Wbg NW</t>
  </si>
  <si>
    <t>Wbg SE 1</t>
  </si>
  <si>
    <t>Wbg SE 2</t>
  </si>
  <si>
    <t xml:space="preserve">Wbg SW </t>
  </si>
  <si>
    <t>Absentee</t>
  </si>
  <si>
    <t>Total</t>
  </si>
  <si>
    <t xml:space="preserve"> </t>
  </si>
  <si>
    <t>Ike Skelton</t>
  </si>
  <si>
    <t>End of page</t>
  </si>
  <si>
    <t xml:space="preserve">Grand </t>
  </si>
  <si>
    <t>Republican</t>
  </si>
  <si>
    <t>Jim Talent</t>
  </si>
  <si>
    <t>Bob Brown</t>
  </si>
  <si>
    <t>Shannon Cooper</t>
  </si>
  <si>
    <t xml:space="preserve">Libertarian </t>
  </si>
  <si>
    <t>Tamara A. Millay</t>
  </si>
  <si>
    <t>U.S. Senator</t>
  </si>
  <si>
    <t>State Auditor</t>
  </si>
  <si>
    <t>Jean Carnahan</t>
  </si>
  <si>
    <t>Darrel D. Day</t>
  </si>
  <si>
    <t>Claire McCaskill</t>
  </si>
  <si>
    <t>None Listed</t>
  </si>
  <si>
    <t>Jim Jackson</t>
  </si>
  <si>
    <t>D. J. Davis</t>
  </si>
  <si>
    <t>Associate Circuit Judge - Associate Division</t>
  </si>
  <si>
    <t>State Representative - Dist. 121</t>
  </si>
  <si>
    <t>State Representative - Dist. 122</t>
  </si>
  <si>
    <t>State Representative - Dist. 120</t>
  </si>
  <si>
    <t xml:space="preserve">U.S. Representative - Dist. 4 </t>
  </si>
  <si>
    <t>Stephen W. Angle</t>
  </si>
  <si>
    <t>Presiding Commissioner</t>
  </si>
  <si>
    <t>Dennis D. Norcross</t>
  </si>
  <si>
    <t>John A. Hart</t>
  </si>
  <si>
    <t>Clerk of the Circuit Court</t>
  </si>
  <si>
    <t>Linda Rankin</t>
  </si>
  <si>
    <t>Auditor</t>
  </si>
  <si>
    <t>C. Kay Dolan</t>
  </si>
  <si>
    <t>Collector of Revenue</t>
  </si>
  <si>
    <t>Ruthane Small</t>
  </si>
  <si>
    <t>CC: QPW\ Election\ Aug 02 summary</t>
  </si>
  <si>
    <t>Simpson</t>
  </si>
  <si>
    <t>August 6, 2002 Primary Election</t>
  </si>
  <si>
    <t>Joseph A. May</t>
  </si>
  <si>
    <t>Martin Lindstedt</t>
  </si>
  <si>
    <t>Scott Craig Babbitt</t>
  </si>
  <si>
    <t>Doris Bass Landfather</t>
  </si>
  <si>
    <t xml:space="preserve">U.S. Senator </t>
  </si>
  <si>
    <t>Al Hanson</t>
  </si>
  <si>
    <t>Jay L. Kanzler, Jr.</t>
  </si>
  <si>
    <t>U.S. Representative - Dist. 4</t>
  </si>
  <si>
    <t>James A. (Jim) Noland</t>
  </si>
  <si>
    <t>Chuck Liffick</t>
  </si>
  <si>
    <t>David Pearce</t>
  </si>
  <si>
    <t>David A. Sparks</t>
  </si>
  <si>
    <t>Associate Circuit Judge - Probate Division</t>
  </si>
  <si>
    <t>William R. (Bill) Brenner</t>
  </si>
  <si>
    <t>Glenn Hite</t>
  </si>
  <si>
    <t>County Clerk</t>
  </si>
  <si>
    <t>Gilbert Powers</t>
  </si>
  <si>
    <t>Recorder of Deeds</t>
  </si>
  <si>
    <t>Laurie Mifflin</t>
  </si>
  <si>
    <t>Prosecuting Attorney</t>
  </si>
  <si>
    <t>Mary Ann Young</t>
  </si>
  <si>
    <t>Bill Brasel</t>
  </si>
  <si>
    <t>Edward Joseph Manley III</t>
  </si>
  <si>
    <t>Arnold J. Trembley</t>
  </si>
  <si>
    <t>Daniel Roy Nelson</t>
  </si>
  <si>
    <t>U.S. Representative Dist. 4</t>
  </si>
  <si>
    <t>Statutory Measures</t>
  </si>
  <si>
    <t>Proposition A</t>
  </si>
  <si>
    <t>fee for wireless enhanced 911</t>
  </si>
  <si>
    <t>Yes</t>
  </si>
  <si>
    <t>Proposition B</t>
  </si>
  <si>
    <t>No</t>
  </si>
  <si>
    <t>Holden R-3 School</t>
  </si>
  <si>
    <t>Leeton R-10 School</t>
  </si>
  <si>
    <t>Issue General Obligation Bonds ($900,000)</t>
  </si>
  <si>
    <t>Issue Bonds ($7,660,000)</t>
  </si>
  <si>
    <t>four-cent fuel tax and 1/2 cent sales tax increase</t>
  </si>
  <si>
    <t>Garrett R. (Robin) Crouch II</t>
  </si>
  <si>
    <t>Official Totals as certified by the Election Canvass Board</t>
  </si>
  <si>
    <t>Provided by Gilbert Powers, County Clerk and Election Authority for Johnson County, Missouri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</si>
</sst>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i/>
      <sz val="9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9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 style="thin">
        <color indexed="63"/>
      </bottom>
    </border>
    <border>
      <left>
        <color indexed="9"/>
      </left>
      <right style="thin"/>
      <top>
        <color indexed="63"/>
      </top>
      <bottom style="thin"/>
    </border>
    <border>
      <left>
        <color indexed="9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95">
    <xf numFmtId="0" fontId="0" fillId="0" borderId="0" xfId="0" applyAlignment="1">
      <alignment/>
    </xf>
    <xf numFmtId="10" fontId="0" fillId="0" borderId="2" xfId="23" applyFill="1" applyAlignment="1">
      <alignment/>
    </xf>
    <xf numFmtId="0" fontId="5" fillId="2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3" xfId="0" applyFont="1" applyFill="1" applyAlignment="1">
      <alignment horizontal="centerContinuous"/>
    </xf>
    <xf numFmtId="0" fontId="0" fillId="2" borderId="0" xfId="0" applyFont="1" applyAlignment="1">
      <alignment horizontal="centerContinuous"/>
    </xf>
    <xf numFmtId="0" fontId="0" fillId="0" borderId="4" xfId="0" applyFill="1" applyAlignment="1">
      <alignment/>
    </xf>
    <xf numFmtId="0" fontId="0" fillId="3" borderId="5" xfId="0" applyFill="1" applyAlignment="1">
      <alignment/>
    </xf>
    <xf numFmtId="0" fontId="0" fillId="4" borderId="6" xfId="0" applyFill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5" fillId="5" borderId="7" xfId="0" applyFont="1" applyBorder="1" applyAlignment="1">
      <alignment horizontal="centerContinuous"/>
    </xf>
    <xf numFmtId="0" fontId="0" fillId="3" borderId="0" xfId="0" applyAlignment="1">
      <alignment/>
    </xf>
    <xf numFmtId="0" fontId="0" fillId="5" borderId="0" xfId="0" applyAlignment="1">
      <alignment/>
    </xf>
    <xf numFmtId="0" fontId="0" fillId="5" borderId="5" xfId="0" applyFill="1" applyAlignment="1">
      <alignment/>
    </xf>
    <xf numFmtId="0" fontId="6" fillId="5" borderId="0" xfId="0" applyBorder="1" applyAlignment="1">
      <alignment/>
    </xf>
    <xf numFmtId="0" fontId="3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8" xfId="0" applyFill="1" applyAlignment="1">
      <alignment/>
    </xf>
    <xf numFmtId="0" fontId="8" fillId="6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ill="1" applyBorder="1" applyAlignment="1">
      <alignment/>
    </xf>
    <xf numFmtId="0" fontId="0" fillId="0" borderId="9" xfId="0" applyFill="1" applyAlignment="1">
      <alignment/>
    </xf>
    <xf numFmtId="10" fontId="0" fillId="0" borderId="5" xfId="23" applyFill="1" applyAlignment="1">
      <alignment/>
    </xf>
    <xf numFmtId="0" fontId="3" fillId="0" borderId="10" xfId="0" applyFont="1" applyFill="1" applyBorder="1" applyAlignment="1">
      <alignment horizontal="centerContinuous"/>
    </xf>
    <xf numFmtId="0" fontId="5" fillId="2" borderId="11" xfId="0" applyFont="1" applyFill="1" applyBorder="1" applyAlignment="1">
      <alignment horizontal="centerContinuous"/>
    </xf>
    <xf numFmtId="0" fontId="3" fillId="0" borderId="12" xfId="0" applyFill="1" applyBorder="1" applyAlignment="1">
      <alignment/>
    </xf>
    <xf numFmtId="0" fontId="3" fillId="0" borderId="13" xfId="0" applyFill="1" applyBorder="1" applyAlignment="1">
      <alignment/>
    </xf>
    <xf numFmtId="0" fontId="3" fillId="2" borderId="9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right"/>
    </xf>
    <xf numFmtId="0" fontId="3" fillId="0" borderId="5" xfId="0" applyFill="1" applyBorder="1" applyAlignment="1">
      <alignment/>
    </xf>
    <xf numFmtId="0" fontId="3" fillId="0" borderId="8" xfId="0" applyFill="1" applyBorder="1" applyAlignment="1">
      <alignment/>
    </xf>
    <xf numFmtId="0" fontId="2" fillId="0" borderId="14" xfId="0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4" borderId="16" xfId="0" applyFont="1" applyFill="1" applyAlignment="1">
      <alignment horizontal="centerContinuous"/>
    </xf>
    <xf numFmtId="0" fontId="3" fillId="4" borderId="1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0" fontId="0" fillId="0" borderId="0" xfId="23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Fill="1" applyBorder="1" applyAlignment="1">
      <alignment horizontal="centerContinuous"/>
    </xf>
    <xf numFmtId="0" fontId="3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0" fillId="0" borderId="19" xfId="0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0" fillId="0" borderId="5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2" borderId="11" xfId="0" applyFont="1" applyFill="1" applyBorder="1" applyAlignment="1">
      <alignment horizontal="centerContinuous"/>
    </xf>
    <xf numFmtId="0" fontId="10" fillId="0" borderId="5" xfId="0" applyFont="1" applyFill="1" applyBorder="1" applyAlignment="1">
      <alignment horizontal="right"/>
    </xf>
    <xf numFmtId="0" fontId="10" fillId="0" borderId="8" xfId="0" applyFont="1" applyFill="1" applyBorder="1" applyAlignment="1">
      <alignment/>
    </xf>
    <xf numFmtId="0" fontId="9" fillId="2" borderId="0" xfId="0" applyFont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9" fillId="0" borderId="0" xfId="0" applyFont="1" applyFill="1" applyBorder="1" applyAlignment="1">
      <alignment horizontal="centerContinuous"/>
    </xf>
    <xf numFmtId="0" fontId="9" fillId="4" borderId="16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6" borderId="0" xfId="0" applyFont="1" applyFill="1" applyBorder="1" applyAlignment="1">
      <alignment horizontal="centerContinuous"/>
    </xf>
    <xf numFmtId="0" fontId="10" fillId="6" borderId="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centerContinuous"/>
    </xf>
    <xf numFmtId="0" fontId="10" fillId="6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Continuous"/>
    </xf>
    <xf numFmtId="0" fontId="10" fillId="0" borderId="18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Alignment="1">
      <alignment/>
    </xf>
    <xf numFmtId="0" fontId="10" fillId="6" borderId="15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Continuous"/>
    </xf>
    <xf numFmtId="0" fontId="3" fillId="7" borderId="5" xfId="0" applyFont="1" applyFill="1" applyBorder="1" applyAlignment="1">
      <alignment horizontal="centerContinuous"/>
    </xf>
    <xf numFmtId="0" fontId="0" fillId="7" borderId="28" xfId="0" applyFill="1" applyAlignment="1">
      <alignment/>
    </xf>
    <xf numFmtId="0" fontId="9" fillId="7" borderId="0" xfId="0" applyFont="1" applyFill="1" applyBorder="1" applyAlignment="1">
      <alignment horizontal="centerContinuous"/>
    </xf>
    <xf numFmtId="0" fontId="0" fillId="7" borderId="0" xfId="0" applyFont="1" applyFill="1" applyAlignment="1">
      <alignment horizontal="centerContinuous"/>
    </xf>
    <xf numFmtId="0" fontId="4" fillId="7" borderId="0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horizontal="centerContinuous"/>
    </xf>
    <xf numFmtId="0" fontId="5" fillId="7" borderId="0" xfId="0" applyFont="1" applyFill="1" applyBorder="1" applyAlignment="1">
      <alignment horizontal="centerContinuous"/>
    </xf>
    <xf numFmtId="0" fontId="9" fillId="7" borderId="12" xfId="0" applyFont="1" applyFill="1" applyBorder="1" applyAlignment="1">
      <alignment horizontal="centerContinuous"/>
    </xf>
    <xf numFmtId="0" fontId="3" fillId="7" borderId="5" xfId="0" applyFont="1" applyFill="1" applyBorder="1" applyAlignment="1">
      <alignment horizontal="centerContinuous"/>
    </xf>
    <xf numFmtId="0" fontId="0" fillId="7" borderId="28" xfId="0" applyFill="1" applyAlignment="1">
      <alignment/>
    </xf>
    <xf numFmtId="0" fontId="9" fillId="7" borderId="0" xfId="0" applyFont="1" applyFill="1" applyBorder="1" applyAlignment="1">
      <alignment horizontal="centerContinuous"/>
    </xf>
    <xf numFmtId="0" fontId="0" fillId="7" borderId="0" xfId="0" applyFont="1" applyFill="1" applyAlignment="1">
      <alignment horizontal="centerContinuous"/>
    </xf>
    <xf numFmtId="0" fontId="3" fillId="8" borderId="0" xfId="0" applyFont="1" applyFill="1" applyBorder="1" applyAlignment="1">
      <alignment horizontal="left"/>
    </xf>
    <xf numFmtId="0" fontId="9" fillId="9" borderId="12" xfId="0" applyFont="1" applyFill="1" applyBorder="1" applyAlignment="1">
      <alignment horizontal="centerContinuous"/>
    </xf>
    <xf numFmtId="0" fontId="0" fillId="9" borderId="28" xfId="0" applyFill="1" applyAlignment="1">
      <alignment/>
    </xf>
    <xf numFmtId="0" fontId="9" fillId="9" borderId="0" xfId="0" applyFont="1" applyFill="1" applyBorder="1" applyAlignment="1">
      <alignment horizontal="centerContinuous"/>
    </xf>
    <xf numFmtId="0" fontId="5" fillId="9" borderId="0" xfId="0" applyFont="1" applyFill="1" applyBorder="1" applyAlignment="1">
      <alignment horizontal="centerContinuous"/>
    </xf>
    <xf numFmtId="0" fontId="0" fillId="10" borderId="7" xfId="0" applyFill="1" applyBorder="1" applyAlignment="1">
      <alignment/>
    </xf>
    <xf numFmtId="3" fontId="0" fillId="11" borderId="7" xfId="16" applyFill="1" applyBorder="1" applyAlignment="1">
      <alignment/>
    </xf>
    <xf numFmtId="0" fontId="4" fillId="11" borderId="7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Continuous"/>
    </xf>
    <xf numFmtId="0" fontId="9" fillId="9" borderId="29" xfId="0" applyFont="1" applyFill="1" applyBorder="1" applyAlignment="1">
      <alignment horizontal="centerContinuous"/>
    </xf>
    <xf numFmtId="0" fontId="5" fillId="9" borderId="30" xfId="0" applyFont="1" applyFill="1" applyBorder="1" applyAlignment="1">
      <alignment horizontal="centerContinuous"/>
    </xf>
    <xf numFmtId="0" fontId="3" fillId="9" borderId="0" xfId="0" applyFont="1" applyFill="1" applyBorder="1" applyAlignment="1">
      <alignment horizontal="centerContinuous"/>
    </xf>
    <xf numFmtId="0" fontId="10" fillId="4" borderId="28" xfId="0" applyFont="1" applyFill="1" applyAlignment="1">
      <alignment/>
    </xf>
    <xf numFmtId="0" fontId="10" fillId="7" borderId="28" xfId="0" applyFont="1" applyFill="1" applyAlignment="1">
      <alignment/>
    </xf>
    <xf numFmtId="0" fontId="10" fillId="7" borderId="13" xfId="0" applyFont="1" applyFill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3" fontId="10" fillId="0" borderId="28" xfId="16" applyFont="1" applyFill="1" applyAlignment="1">
      <alignment/>
    </xf>
    <xf numFmtId="3" fontId="10" fillId="6" borderId="28" xfId="16" applyFont="1" applyFill="1" applyAlignment="1">
      <alignment/>
    </xf>
    <xf numFmtId="3" fontId="10" fillId="9" borderId="28" xfId="16" applyFont="1" applyFill="1" applyAlignment="1">
      <alignment/>
    </xf>
    <xf numFmtId="0" fontId="10" fillId="9" borderId="0" xfId="0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4" borderId="6" xfId="0" applyFont="1" applyFill="1" applyAlignment="1">
      <alignment/>
    </xf>
    <xf numFmtId="0" fontId="10" fillId="0" borderId="28" xfId="0" applyFont="1" applyFill="1" applyAlignment="1">
      <alignment horizontal="center"/>
    </xf>
    <xf numFmtId="0" fontId="10" fillId="7" borderId="28" xfId="0" applyFont="1" applyFill="1" applyAlignment="1">
      <alignment horizontal="center"/>
    </xf>
    <xf numFmtId="0" fontId="10" fillId="7" borderId="28" xfId="0" applyFont="1" applyFill="1" applyAlignment="1">
      <alignment horizontal="center"/>
    </xf>
    <xf numFmtId="0" fontId="10" fillId="7" borderId="13" xfId="0" applyFont="1" applyFill="1" applyAlignment="1">
      <alignment horizontal="center"/>
    </xf>
    <xf numFmtId="0" fontId="10" fillId="0" borderId="13" xfId="0" applyFont="1" applyFill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3" fontId="10" fillId="0" borderId="7" xfId="16" applyFont="1" applyFill="1" applyBorder="1" applyAlignment="1">
      <alignment horizontal="center"/>
    </xf>
    <xf numFmtId="3" fontId="10" fillId="0" borderId="28" xfId="16" applyFont="1" applyFill="1" applyAlignment="1">
      <alignment horizontal="center"/>
    </xf>
    <xf numFmtId="3" fontId="10" fillId="6" borderId="28" xfId="16" applyFont="1" applyFill="1" applyAlignment="1">
      <alignment horizontal="center"/>
    </xf>
    <xf numFmtId="0" fontId="10" fillId="4" borderId="28" xfId="0" applyFont="1" applyFill="1" applyAlignment="1">
      <alignment horizontal="center"/>
    </xf>
    <xf numFmtId="0" fontId="10" fillId="10" borderId="28" xfId="0" applyFont="1" applyFill="1" applyAlignment="1">
      <alignment horizontal="center"/>
    </xf>
    <xf numFmtId="0" fontId="10" fillId="0" borderId="28" xfId="0" applyFont="1" applyFill="1" applyAlignment="1">
      <alignment horizontal="center"/>
    </xf>
    <xf numFmtId="0" fontId="10" fillId="0" borderId="28" xfId="0" applyFont="1" applyFill="1" applyAlignment="1">
      <alignment/>
    </xf>
    <xf numFmtId="0" fontId="10" fillId="10" borderId="28" xfId="0" applyFont="1" applyFill="1" applyAlignment="1">
      <alignment/>
    </xf>
    <xf numFmtId="0" fontId="10" fillId="0" borderId="13" xfId="0" applyFont="1" applyFill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9" borderId="31" xfId="0" applyFont="1" applyFill="1" applyBorder="1" applyAlignment="1">
      <alignment horizontal="center"/>
    </xf>
    <xf numFmtId="0" fontId="10" fillId="9" borderId="29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0" fontId="10" fillId="12" borderId="2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/>
    </xf>
    <xf numFmtId="0" fontId="9" fillId="9" borderId="30" xfId="0" applyFont="1" applyFill="1" applyBorder="1" applyAlignment="1">
      <alignment horizontal="center"/>
    </xf>
    <xf numFmtId="0" fontId="9" fillId="5" borderId="29" xfId="0" applyFont="1" applyBorder="1" applyAlignment="1">
      <alignment horizontal="center"/>
    </xf>
    <xf numFmtId="0" fontId="9" fillId="5" borderId="3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="90" zoomScaleNormal="90" workbookViewId="0" topLeftCell="X33">
      <selection activeCell="AA42" sqref="A1:AA42"/>
    </sheetView>
  </sheetViews>
  <sheetFormatPr defaultColWidth="9.140625" defaultRowHeight="12.75"/>
  <cols>
    <col min="1" max="1" width="26.00390625" style="0" customWidth="1"/>
    <col min="2" max="2" width="31.8515625" style="0" customWidth="1"/>
    <col min="3" max="3" width="14.8515625" style="0" customWidth="1"/>
    <col min="4" max="4" width="13.7109375" style="0" customWidth="1"/>
    <col min="5" max="5" width="13.00390625" style="0" customWidth="1"/>
    <col min="6" max="7" width="12.00390625" style="0" customWidth="1"/>
    <col min="8" max="8" width="11.8515625" style="0" customWidth="1"/>
    <col min="9" max="9" width="12.7109375" style="0" customWidth="1"/>
    <col min="10" max="10" width="13.00390625" style="0" customWidth="1"/>
    <col min="11" max="11" width="16.00390625" style="0" customWidth="1"/>
    <col min="12" max="12" width="11.140625" style="0" customWidth="1"/>
    <col min="13" max="13" width="12.57421875" style="0" customWidth="1"/>
    <col min="14" max="14" width="14.28125" style="0" customWidth="1"/>
    <col min="15" max="15" width="11.57421875" style="0" customWidth="1"/>
    <col min="16" max="17" width="11.7109375" style="0" customWidth="1"/>
    <col min="18" max="18" width="10.421875" style="0" customWidth="1"/>
    <col min="19" max="19" width="11.140625" style="0" customWidth="1"/>
    <col min="20" max="21" width="12.28125" style="0" customWidth="1"/>
    <col min="22" max="22" width="11.57421875" style="0" customWidth="1"/>
    <col min="23" max="23" width="12.57421875" style="0" customWidth="1"/>
    <col min="24" max="24" width="12.7109375" style="0" customWidth="1"/>
    <col min="25" max="25" width="28.28125" style="0" customWidth="1"/>
    <col min="26" max="26" width="30.57421875" style="0" customWidth="1"/>
    <col min="27" max="27" width="8.57421875" style="0" customWidth="1"/>
  </cols>
  <sheetData>
    <row r="1" spans="1:27" ht="33" customHeight="1">
      <c r="A1" s="173" t="s">
        <v>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ht="26.25" customHeight="1">
      <c r="A2" s="172" t="s">
        <v>98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27" ht="26.25" customHeight="1">
      <c r="A3" s="194" t="s">
        <v>99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</row>
    <row r="4" spans="3:27" ht="18.75" customHeight="1">
      <c r="C4" s="33"/>
      <c r="D4" s="33"/>
      <c r="E4" s="33"/>
      <c r="F4" s="33"/>
      <c r="G4" s="36"/>
      <c r="H4" s="36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7" t="s">
        <v>0</v>
      </c>
      <c r="Y4" s="25" t="s">
        <v>1</v>
      </c>
      <c r="Z4" s="4"/>
      <c r="AA4" s="1" t="e">
        <f>SUM(#REF!)/20</f>
        <v>#REF!</v>
      </c>
    </row>
    <row r="5" spans="1:27" ht="26.25" customHeight="1">
      <c r="A5" s="26" t="s">
        <v>2</v>
      </c>
      <c r="B5" s="29"/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5" t="s">
        <v>11</v>
      </c>
      <c r="L5" s="35" t="s">
        <v>12</v>
      </c>
      <c r="M5" s="35" t="s">
        <v>58</v>
      </c>
      <c r="N5" s="35" t="s">
        <v>13</v>
      </c>
      <c r="O5" s="35" t="s">
        <v>14</v>
      </c>
      <c r="P5" s="35" t="s">
        <v>15</v>
      </c>
      <c r="Q5" s="35" t="s">
        <v>16</v>
      </c>
      <c r="R5" s="35" t="s">
        <v>17</v>
      </c>
      <c r="S5" s="35" t="s">
        <v>18</v>
      </c>
      <c r="T5" s="35" t="s">
        <v>19</v>
      </c>
      <c r="U5" s="35" t="s">
        <v>20</v>
      </c>
      <c r="V5" s="35" t="s">
        <v>21</v>
      </c>
      <c r="W5" s="35" t="s">
        <v>22</v>
      </c>
      <c r="X5" s="38" t="s">
        <v>23</v>
      </c>
      <c r="Y5" s="2" t="str">
        <f>A5</f>
        <v>DEMOCRATIC</v>
      </c>
      <c r="Z5" s="5"/>
      <c r="AA5" s="7"/>
    </row>
    <row r="6" spans="1:27" ht="26.25" customHeight="1">
      <c r="A6" s="127" t="s">
        <v>34</v>
      </c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30" t="str">
        <f>A6</f>
        <v>U.S. Senator</v>
      </c>
      <c r="Z6" s="131"/>
      <c r="AA6" s="17"/>
    </row>
    <row r="7" spans="1:27" ht="26.25" customHeight="1">
      <c r="A7" s="27" t="s">
        <v>24</v>
      </c>
      <c r="B7" s="70" t="s">
        <v>36</v>
      </c>
      <c r="C7" s="156">
        <v>96</v>
      </c>
      <c r="D7" s="156">
        <v>70</v>
      </c>
      <c r="E7" s="156">
        <v>60</v>
      </c>
      <c r="F7" s="156">
        <v>81</v>
      </c>
      <c r="G7" s="156">
        <v>124</v>
      </c>
      <c r="H7" s="156">
        <v>140</v>
      </c>
      <c r="I7" s="156">
        <v>27</v>
      </c>
      <c r="J7" s="156">
        <v>88</v>
      </c>
      <c r="K7" s="156">
        <v>122</v>
      </c>
      <c r="L7" s="156">
        <v>26</v>
      </c>
      <c r="M7" s="156">
        <v>43</v>
      </c>
      <c r="N7" s="156">
        <v>68</v>
      </c>
      <c r="O7" s="156">
        <v>226</v>
      </c>
      <c r="P7" s="156">
        <v>164</v>
      </c>
      <c r="Q7" s="156">
        <v>81</v>
      </c>
      <c r="R7" s="156">
        <v>225</v>
      </c>
      <c r="S7" s="156">
        <v>148</v>
      </c>
      <c r="T7" s="156">
        <v>213</v>
      </c>
      <c r="U7" s="156">
        <v>161</v>
      </c>
      <c r="V7" s="156">
        <v>152</v>
      </c>
      <c r="W7" s="156">
        <v>114</v>
      </c>
      <c r="X7" s="166">
        <f>+SUM(C7:W7)</f>
        <v>2429</v>
      </c>
      <c r="Y7" s="72" t="str">
        <f>B7</f>
        <v>Jean Carnahan</v>
      </c>
      <c r="AA7" s="24"/>
    </row>
    <row r="8" spans="1:27" ht="26.25" customHeight="1">
      <c r="A8" s="27"/>
      <c r="B8" s="70" t="s">
        <v>37</v>
      </c>
      <c r="C8" s="156">
        <v>22</v>
      </c>
      <c r="D8" s="156">
        <v>8</v>
      </c>
      <c r="E8" s="156">
        <v>11</v>
      </c>
      <c r="F8" s="156">
        <v>26</v>
      </c>
      <c r="G8" s="156">
        <v>21</v>
      </c>
      <c r="H8" s="156">
        <v>23</v>
      </c>
      <c r="I8" s="156">
        <v>4</v>
      </c>
      <c r="J8" s="156">
        <v>16</v>
      </c>
      <c r="K8" s="156">
        <v>27</v>
      </c>
      <c r="L8" s="156">
        <v>8</v>
      </c>
      <c r="M8" s="156">
        <v>6</v>
      </c>
      <c r="N8" s="156">
        <v>12</v>
      </c>
      <c r="O8" s="156">
        <v>39</v>
      </c>
      <c r="P8" s="156">
        <v>27</v>
      </c>
      <c r="Q8" s="156">
        <v>14</v>
      </c>
      <c r="R8" s="156">
        <v>38</v>
      </c>
      <c r="S8" s="156">
        <v>25</v>
      </c>
      <c r="T8" s="156">
        <v>33</v>
      </c>
      <c r="U8" s="156">
        <v>29</v>
      </c>
      <c r="V8" s="156">
        <v>11</v>
      </c>
      <c r="W8" s="156">
        <v>10</v>
      </c>
      <c r="X8" s="166">
        <f>+SUM(C8:W8)</f>
        <v>410</v>
      </c>
      <c r="Y8" s="72" t="str">
        <f>B8</f>
        <v>Darrel D. Day</v>
      </c>
      <c r="AA8" s="24"/>
    </row>
    <row r="9" spans="1:27" ht="26.25" customHeight="1">
      <c r="A9" s="27"/>
      <c r="B9" s="31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66"/>
      <c r="Y9" s="20"/>
      <c r="AA9" s="17"/>
    </row>
    <row r="10" spans="1:27" ht="26.25" customHeight="1">
      <c r="A10" s="127" t="s">
        <v>35</v>
      </c>
      <c r="B10" s="128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30" t="str">
        <f>A10</f>
        <v>State Auditor</v>
      </c>
      <c r="Z10" s="131"/>
      <c r="AA10" s="17"/>
    </row>
    <row r="11" spans="1:27" ht="26.25" customHeight="1">
      <c r="A11" s="27"/>
      <c r="B11" s="70" t="s">
        <v>38</v>
      </c>
      <c r="C11" s="156">
        <v>105</v>
      </c>
      <c r="D11" s="156">
        <v>72</v>
      </c>
      <c r="E11" s="156">
        <v>65</v>
      </c>
      <c r="F11" s="156">
        <v>88</v>
      </c>
      <c r="G11" s="156">
        <v>137</v>
      </c>
      <c r="H11" s="156">
        <v>150</v>
      </c>
      <c r="I11" s="156">
        <v>26</v>
      </c>
      <c r="J11" s="156">
        <v>96</v>
      </c>
      <c r="K11" s="156">
        <v>139</v>
      </c>
      <c r="L11" s="156">
        <v>31</v>
      </c>
      <c r="M11" s="156">
        <v>48</v>
      </c>
      <c r="N11" s="156">
        <v>72</v>
      </c>
      <c r="O11" s="156">
        <v>239</v>
      </c>
      <c r="P11" s="156">
        <v>166</v>
      </c>
      <c r="Q11" s="156">
        <v>90</v>
      </c>
      <c r="R11" s="156">
        <v>238</v>
      </c>
      <c r="S11" s="156">
        <v>150</v>
      </c>
      <c r="T11" s="156">
        <v>214</v>
      </c>
      <c r="U11" s="156">
        <v>182</v>
      </c>
      <c r="V11" s="156">
        <v>141</v>
      </c>
      <c r="W11" s="156">
        <v>108</v>
      </c>
      <c r="X11" s="166">
        <f>+SUM(C11:W11)</f>
        <v>2557</v>
      </c>
      <c r="Y11" s="72" t="str">
        <f>B11</f>
        <v>Claire McCaskill</v>
      </c>
      <c r="AA11" s="17"/>
    </row>
    <row r="12" spans="1:27" ht="26.25" customHeight="1">
      <c r="A12" s="27"/>
      <c r="B12" s="31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66"/>
      <c r="Y12" s="21"/>
      <c r="AA12" s="17"/>
    </row>
    <row r="13" spans="1:27" ht="26.25" customHeight="1">
      <c r="A13" s="127" t="s">
        <v>46</v>
      </c>
      <c r="B13" s="128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30" t="str">
        <f>A13</f>
        <v>U.S. Representative - Dist. 4 </v>
      </c>
      <c r="Z13" s="131"/>
      <c r="AA13" s="17"/>
    </row>
    <row r="14" spans="1:27" ht="26.25" customHeight="1">
      <c r="A14" s="27"/>
      <c r="B14" s="70" t="s">
        <v>25</v>
      </c>
      <c r="C14" s="156">
        <v>108</v>
      </c>
      <c r="D14" s="156">
        <v>77</v>
      </c>
      <c r="E14" s="156">
        <v>67</v>
      </c>
      <c r="F14" s="156">
        <v>87</v>
      </c>
      <c r="G14" s="156">
        <v>142</v>
      </c>
      <c r="H14" s="156">
        <v>149</v>
      </c>
      <c r="I14" s="156">
        <v>27</v>
      </c>
      <c r="J14" s="156">
        <v>97</v>
      </c>
      <c r="K14" s="156">
        <v>140</v>
      </c>
      <c r="L14" s="156">
        <v>33</v>
      </c>
      <c r="M14" s="156">
        <v>47</v>
      </c>
      <c r="N14" s="156">
        <v>76</v>
      </c>
      <c r="O14" s="156">
        <v>242</v>
      </c>
      <c r="P14" s="156">
        <v>183</v>
      </c>
      <c r="Q14" s="156">
        <v>87</v>
      </c>
      <c r="R14" s="156">
        <v>252</v>
      </c>
      <c r="S14" s="156">
        <v>149</v>
      </c>
      <c r="T14" s="156">
        <v>220</v>
      </c>
      <c r="U14" s="156">
        <v>180</v>
      </c>
      <c r="V14" s="156">
        <v>147</v>
      </c>
      <c r="W14" s="156">
        <v>117</v>
      </c>
      <c r="X14" s="166">
        <f>+SUM(C14:W14)</f>
        <v>2627</v>
      </c>
      <c r="Y14" s="72" t="str">
        <f>B14</f>
        <v>Ike Skelton</v>
      </c>
      <c r="AA14" s="17"/>
    </row>
    <row r="15" spans="1:27" ht="26.25" customHeight="1">
      <c r="A15" s="27"/>
      <c r="B15" s="31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66"/>
      <c r="Y15" s="132"/>
      <c r="AA15" s="17"/>
    </row>
    <row r="16" spans="1:27" ht="26.25" customHeight="1">
      <c r="A16" s="119" t="s">
        <v>45</v>
      </c>
      <c r="B16" s="120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22" t="str">
        <f>A16</f>
        <v>State Representative - Dist. 120</v>
      </c>
      <c r="Z16" s="124"/>
      <c r="AA16" s="17"/>
    </row>
    <row r="17" spans="1:27" ht="26.25" customHeight="1">
      <c r="A17" s="27"/>
      <c r="B17" s="71" t="s">
        <v>39</v>
      </c>
      <c r="C17" s="167"/>
      <c r="D17" s="168">
        <v>0</v>
      </c>
      <c r="E17" s="167"/>
      <c r="F17" s="167"/>
      <c r="G17" s="167"/>
      <c r="H17" s="167"/>
      <c r="I17" s="168">
        <v>0</v>
      </c>
      <c r="J17" s="167"/>
      <c r="K17" s="167"/>
      <c r="L17" s="167"/>
      <c r="M17" s="167"/>
      <c r="N17" s="167"/>
      <c r="O17" s="167"/>
      <c r="P17" s="168">
        <v>0</v>
      </c>
      <c r="Q17" s="168">
        <v>0</v>
      </c>
      <c r="R17" s="167"/>
      <c r="S17" s="167"/>
      <c r="T17" s="167"/>
      <c r="U17" s="167"/>
      <c r="V17" s="167"/>
      <c r="W17" s="167"/>
      <c r="X17" s="166">
        <f>+SUM(C17:W17)</f>
        <v>0</v>
      </c>
      <c r="Y17" s="73" t="str">
        <f>B17</f>
        <v>None Listed</v>
      </c>
      <c r="AA17" s="17"/>
    </row>
    <row r="18" spans="1:27" ht="26.25" customHeight="1">
      <c r="A18" s="27"/>
      <c r="B18" s="31"/>
      <c r="C18" s="167"/>
      <c r="D18" s="168"/>
      <c r="E18" s="167"/>
      <c r="F18" s="167"/>
      <c r="G18" s="167"/>
      <c r="H18" s="167"/>
      <c r="I18" s="168"/>
      <c r="J18" s="167"/>
      <c r="K18" s="167"/>
      <c r="L18" s="167"/>
      <c r="M18" s="167"/>
      <c r="N18" s="167"/>
      <c r="O18" s="167"/>
      <c r="P18" s="168"/>
      <c r="Q18" s="168"/>
      <c r="R18" s="167"/>
      <c r="S18" s="167"/>
      <c r="T18" s="167"/>
      <c r="U18" s="167"/>
      <c r="V18" s="167"/>
      <c r="W18" s="167"/>
      <c r="X18" s="166"/>
      <c r="Y18" s="20"/>
      <c r="AA18" s="17"/>
    </row>
    <row r="19" spans="1:27" ht="26.25" customHeight="1">
      <c r="A19" s="119" t="s">
        <v>43</v>
      </c>
      <c r="B19" s="120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22" t="str">
        <f>A19</f>
        <v>State Representative - Dist. 121</v>
      </c>
      <c r="Z19" s="124"/>
      <c r="AA19" s="17"/>
    </row>
    <row r="20" spans="1:27" ht="26.25" customHeight="1">
      <c r="A20" s="27"/>
      <c r="B20" s="70" t="s">
        <v>40</v>
      </c>
      <c r="C20" s="156">
        <v>106</v>
      </c>
      <c r="D20" s="167"/>
      <c r="E20" s="167"/>
      <c r="F20" s="167"/>
      <c r="G20" s="156">
        <v>131</v>
      </c>
      <c r="H20" s="156">
        <v>139</v>
      </c>
      <c r="I20" s="167"/>
      <c r="J20" s="167"/>
      <c r="K20" s="156">
        <v>128</v>
      </c>
      <c r="L20" s="167"/>
      <c r="M20" s="167"/>
      <c r="N20" s="156">
        <v>64</v>
      </c>
      <c r="O20" s="167"/>
      <c r="P20" s="167"/>
      <c r="Q20" s="167"/>
      <c r="R20" s="156">
        <v>209</v>
      </c>
      <c r="S20" s="156">
        <v>135</v>
      </c>
      <c r="T20" s="156">
        <v>202</v>
      </c>
      <c r="U20" s="156">
        <v>165</v>
      </c>
      <c r="V20" s="156">
        <v>136</v>
      </c>
      <c r="W20" s="156">
        <v>86</v>
      </c>
      <c r="X20" s="166">
        <f>+SUM(C20:W20)</f>
        <v>1501</v>
      </c>
      <c r="Y20" s="72" t="str">
        <f>B20</f>
        <v>Jim Jackson</v>
      </c>
      <c r="AA20" s="17"/>
    </row>
    <row r="21" spans="1:27" ht="26.25" customHeight="1">
      <c r="A21" s="27"/>
      <c r="B21" s="31"/>
      <c r="C21" s="156"/>
      <c r="D21" s="167"/>
      <c r="E21" s="167"/>
      <c r="F21" s="167"/>
      <c r="G21" s="156"/>
      <c r="H21" s="156"/>
      <c r="I21" s="167"/>
      <c r="J21" s="167"/>
      <c r="K21" s="156"/>
      <c r="L21" s="167"/>
      <c r="M21" s="167"/>
      <c r="N21" s="156"/>
      <c r="O21" s="167"/>
      <c r="P21" s="167"/>
      <c r="Q21" s="167"/>
      <c r="R21" s="156"/>
      <c r="S21" s="156"/>
      <c r="T21" s="156"/>
      <c r="U21" s="156"/>
      <c r="V21" s="156"/>
      <c r="W21" s="156"/>
      <c r="X21" s="166"/>
      <c r="Y21" s="20"/>
      <c r="AA21" s="17"/>
    </row>
    <row r="22" spans="1:27" ht="26.25" customHeight="1">
      <c r="A22" s="119" t="s">
        <v>44</v>
      </c>
      <c r="B22" s="120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22" t="str">
        <f>A22</f>
        <v>State Representative - Dist. 122</v>
      </c>
      <c r="Z22" s="124"/>
      <c r="AA22" s="17"/>
    </row>
    <row r="23" spans="1:27" ht="26.25" customHeight="1">
      <c r="A23" s="27"/>
      <c r="B23" s="70" t="s">
        <v>41</v>
      </c>
      <c r="C23" s="167"/>
      <c r="D23" s="167"/>
      <c r="E23" s="156">
        <v>65</v>
      </c>
      <c r="F23" s="156">
        <v>86</v>
      </c>
      <c r="G23" s="167"/>
      <c r="H23" s="167"/>
      <c r="I23" s="167"/>
      <c r="J23" s="156">
        <v>95</v>
      </c>
      <c r="K23" s="167"/>
      <c r="L23" s="156">
        <v>30</v>
      </c>
      <c r="M23" s="156">
        <v>44</v>
      </c>
      <c r="N23" s="167"/>
      <c r="O23" s="156">
        <v>228</v>
      </c>
      <c r="P23" s="167"/>
      <c r="Q23" s="167"/>
      <c r="R23" s="167"/>
      <c r="S23" s="167"/>
      <c r="T23" s="167"/>
      <c r="U23" s="167"/>
      <c r="V23" s="167"/>
      <c r="W23" s="156">
        <v>14</v>
      </c>
      <c r="X23" s="166">
        <f>+SUM(C23:W23)</f>
        <v>562</v>
      </c>
      <c r="Y23" s="72" t="str">
        <f>B23</f>
        <v>D. J. Davis</v>
      </c>
      <c r="AA23" s="17"/>
    </row>
    <row r="24" spans="1:27" ht="26.25" customHeight="1">
      <c r="A24" s="27"/>
      <c r="B24" s="31"/>
      <c r="C24" s="167"/>
      <c r="D24" s="167"/>
      <c r="E24" s="156"/>
      <c r="F24" s="156"/>
      <c r="G24" s="167"/>
      <c r="H24" s="167"/>
      <c r="I24" s="167"/>
      <c r="J24" s="156"/>
      <c r="K24" s="167"/>
      <c r="L24" s="156"/>
      <c r="M24" s="156"/>
      <c r="N24" s="167"/>
      <c r="O24" s="156"/>
      <c r="P24" s="167"/>
      <c r="Q24" s="167"/>
      <c r="R24" s="167"/>
      <c r="S24" s="167"/>
      <c r="T24" s="167"/>
      <c r="U24" s="167"/>
      <c r="V24" s="167"/>
      <c r="W24" s="156"/>
      <c r="X24" s="166"/>
      <c r="Y24" s="20"/>
      <c r="AA24" s="17"/>
    </row>
    <row r="25" spans="1:27" ht="26.25" customHeight="1">
      <c r="A25" s="125" t="s">
        <v>42</v>
      </c>
      <c r="B25" s="120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26" t="str">
        <f>A25</f>
        <v>Associate Circuit Judge - Associate Division</v>
      </c>
      <c r="Z25" s="124"/>
      <c r="AA25" s="17"/>
    </row>
    <row r="26" spans="1:27" ht="26.25" customHeight="1">
      <c r="A26" s="27"/>
      <c r="B26" s="70" t="s">
        <v>47</v>
      </c>
      <c r="C26" s="156">
        <v>102</v>
      </c>
      <c r="D26" s="156">
        <v>67</v>
      </c>
      <c r="E26" s="156">
        <v>63</v>
      </c>
      <c r="F26" s="156">
        <v>89</v>
      </c>
      <c r="G26" s="156">
        <v>135</v>
      </c>
      <c r="H26" s="156">
        <v>142</v>
      </c>
      <c r="I26" s="156">
        <v>26</v>
      </c>
      <c r="J26" s="156">
        <v>97</v>
      </c>
      <c r="K26" s="156">
        <v>132</v>
      </c>
      <c r="L26" s="156">
        <v>30</v>
      </c>
      <c r="M26" s="156">
        <v>46</v>
      </c>
      <c r="N26" s="156">
        <v>65</v>
      </c>
      <c r="O26" s="156">
        <v>228</v>
      </c>
      <c r="P26" s="156">
        <v>163</v>
      </c>
      <c r="Q26" s="156">
        <v>87</v>
      </c>
      <c r="R26" s="156">
        <v>232</v>
      </c>
      <c r="S26" s="156">
        <v>143</v>
      </c>
      <c r="T26" s="156">
        <v>211</v>
      </c>
      <c r="U26" s="156">
        <v>173</v>
      </c>
      <c r="V26" s="156">
        <v>140</v>
      </c>
      <c r="W26" s="156">
        <v>116</v>
      </c>
      <c r="X26" s="166">
        <f>+SUM(C26:W26)</f>
        <v>2487</v>
      </c>
      <c r="Y26" s="72" t="str">
        <f>B26</f>
        <v>Stephen W. Angle</v>
      </c>
      <c r="AA26" s="17"/>
    </row>
    <row r="27" spans="1:27" ht="26.25" customHeight="1">
      <c r="A27" s="27"/>
      <c r="B27" s="31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66"/>
      <c r="Y27" s="20"/>
      <c r="AA27" s="17"/>
    </row>
    <row r="28" spans="1:27" ht="26.25" customHeight="1">
      <c r="A28" s="119" t="s">
        <v>48</v>
      </c>
      <c r="B28" s="120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22" t="str">
        <f>A28</f>
        <v>Presiding Commissioner</v>
      </c>
      <c r="Z28" s="124"/>
      <c r="AA28" s="17"/>
    </row>
    <row r="29" spans="1:27" ht="26.25" customHeight="1">
      <c r="A29" s="27"/>
      <c r="B29" s="70" t="s">
        <v>49</v>
      </c>
      <c r="C29" s="156">
        <v>70</v>
      </c>
      <c r="D29" s="156">
        <v>50</v>
      </c>
      <c r="E29" s="156">
        <v>46</v>
      </c>
      <c r="F29" s="156">
        <v>66</v>
      </c>
      <c r="G29" s="156">
        <v>70</v>
      </c>
      <c r="H29" s="156">
        <v>87</v>
      </c>
      <c r="I29" s="156">
        <v>19</v>
      </c>
      <c r="J29" s="156">
        <v>58</v>
      </c>
      <c r="K29" s="156">
        <v>72</v>
      </c>
      <c r="L29" s="156">
        <v>17</v>
      </c>
      <c r="M29" s="156">
        <v>22</v>
      </c>
      <c r="N29" s="156">
        <v>47</v>
      </c>
      <c r="O29" s="156">
        <v>119</v>
      </c>
      <c r="P29" s="156">
        <v>118</v>
      </c>
      <c r="Q29" s="156">
        <v>47</v>
      </c>
      <c r="R29" s="156">
        <v>175</v>
      </c>
      <c r="S29" s="156">
        <v>129</v>
      </c>
      <c r="T29" s="156">
        <v>146</v>
      </c>
      <c r="U29" s="156">
        <v>116</v>
      </c>
      <c r="V29" s="156">
        <v>104</v>
      </c>
      <c r="W29" s="156">
        <v>60</v>
      </c>
      <c r="X29" s="166">
        <f>+SUM(C29:W29)</f>
        <v>1638</v>
      </c>
      <c r="Y29" s="72" t="str">
        <f>B29</f>
        <v>Dennis D. Norcross</v>
      </c>
      <c r="AA29" s="17"/>
    </row>
    <row r="30" spans="1:27" ht="26.25" customHeight="1">
      <c r="A30" s="27"/>
      <c r="B30" s="70" t="s">
        <v>50</v>
      </c>
      <c r="C30" s="156">
        <v>38</v>
      </c>
      <c r="D30" s="156">
        <v>27</v>
      </c>
      <c r="E30" s="156">
        <v>23</v>
      </c>
      <c r="F30" s="156">
        <v>36</v>
      </c>
      <c r="G30" s="156">
        <v>62</v>
      </c>
      <c r="H30" s="156">
        <v>58</v>
      </c>
      <c r="I30" s="156">
        <v>9</v>
      </c>
      <c r="J30" s="156">
        <v>42</v>
      </c>
      <c r="K30" s="156">
        <v>64</v>
      </c>
      <c r="L30" s="156">
        <v>14</v>
      </c>
      <c r="M30" s="156">
        <v>27</v>
      </c>
      <c r="N30" s="156">
        <v>27</v>
      </c>
      <c r="O30" s="156">
        <v>123</v>
      </c>
      <c r="P30" s="156">
        <v>55</v>
      </c>
      <c r="Q30" s="156">
        <v>46</v>
      </c>
      <c r="R30" s="156">
        <v>77</v>
      </c>
      <c r="S30" s="156">
        <v>37</v>
      </c>
      <c r="T30" s="156">
        <v>78</v>
      </c>
      <c r="U30" s="156">
        <v>60</v>
      </c>
      <c r="V30" s="156">
        <v>50</v>
      </c>
      <c r="W30" s="156">
        <v>48</v>
      </c>
      <c r="X30" s="166">
        <f>+SUM(C30:W30)</f>
        <v>1001</v>
      </c>
      <c r="Y30" s="72" t="str">
        <f>B30</f>
        <v>John A. Hart</v>
      </c>
      <c r="AA30" s="17"/>
    </row>
    <row r="31" spans="1:27" ht="26.25" customHeight="1">
      <c r="A31" s="27"/>
      <c r="B31" s="31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66"/>
      <c r="Y31" s="20"/>
      <c r="AA31" s="17"/>
    </row>
    <row r="32" spans="1:27" ht="26.25" customHeight="1">
      <c r="A32" s="119" t="s">
        <v>51</v>
      </c>
      <c r="B32" s="120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22" t="str">
        <f>A32</f>
        <v>Clerk of the Circuit Court</v>
      </c>
      <c r="Z32" s="123"/>
      <c r="AA32" s="17"/>
    </row>
    <row r="33" spans="1:27" ht="26.25" customHeight="1">
      <c r="A33" s="27"/>
      <c r="B33" s="70" t="s">
        <v>52</v>
      </c>
      <c r="C33" s="156">
        <v>101</v>
      </c>
      <c r="D33" s="156">
        <v>73</v>
      </c>
      <c r="E33" s="156">
        <v>66</v>
      </c>
      <c r="F33" s="156">
        <v>88</v>
      </c>
      <c r="G33" s="156">
        <v>135</v>
      </c>
      <c r="H33" s="156">
        <v>142</v>
      </c>
      <c r="I33" s="156">
        <v>27</v>
      </c>
      <c r="J33" s="156">
        <v>94</v>
      </c>
      <c r="K33" s="156">
        <v>134</v>
      </c>
      <c r="L33" s="156">
        <v>31</v>
      </c>
      <c r="M33" s="156">
        <v>47</v>
      </c>
      <c r="N33" s="156">
        <v>64</v>
      </c>
      <c r="O33" s="156">
        <v>224</v>
      </c>
      <c r="P33" s="156">
        <v>160</v>
      </c>
      <c r="Q33" s="156">
        <v>88</v>
      </c>
      <c r="R33" s="156">
        <v>231</v>
      </c>
      <c r="S33" s="156">
        <v>139</v>
      </c>
      <c r="T33" s="156">
        <v>221</v>
      </c>
      <c r="U33" s="156">
        <v>176</v>
      </c>
      <c r="V33" s="156">
        <v>138</v>
      </c>
      <c r="W33" s="156">
        <v>110</v>
      </c>
      <c r="X33" s="166">
        <f>+SUM(C33:W33)</f>
        <v>2489</v>
      </c>
      <c r="Y33" s="72" t="str">
        <f>B33</f>
        <v>Linda Rankin</v>
      </c>
      <c r="AA33" s="17"/>
    </row>
    <row r="34" spans="1:27" ht="26.25" customHeight="1">
      <c r="A34" s="27"/>
      <c r="B34" s="30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66"/>
      <c r="Y34" s="20"/>
      <c r="AA34" s="17"/>
    </row>
    <row r="35" spans="1:27" ht="26.25" customHeight="1">
      <c r="A35" s="119" t="s">
        <v>53</v>
      </c>
      <c r="B35" s="120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22" t="str">
        <f>A35</f>
        <v>Auditor</v>
      </c>
      <c r="Z35" s="123"/>
      <c r="AA35" s="14"/>
    </row>
    <row r="36" spans="1:27" ht="26.25" customHeight="1">
      <c r="A36" s="27"/>
      <c r="B36" s="70" t="s">
        <v>54</v>
      </c>
      <c r="C36" s="156">
        <v>105</v>
      </c>
      <c r="D36" s="156">
        <v>73</v>
      </c>
      <c r="E36" s="156">
        <v>65</v>
      </c>
      <c r="F36" s="156">
        <v>83</v>
      </c>
      <c r="G36" s="156">
        <v>134</v>
      </c>
      <c r="H36" s="156">
        <v>141</v>
      </c>
      <c r="I36" s="156">
        <v>26</v>
      </c>
      <c r="J36" s="156">
        <v>94</v>
      </c>
      <c r="K36" s="156">
        <v>133</v>
      </c>
      <c r="L36" s="156">
        <v>30</v>
      </c>
      <c r="M36" s="156">
        <v>44</v>
      </c>
      <c r="N36" s="156">
        <v>67</v>
      </c>
      <c r="O36" s="156">
        <v>223</v>
      </c>
      <c r="P36" s="156">
        <v>154</v>
      </c>
      <c r="Q36" s="156">
        <v>87</v>
      </c>
      <c r="R36" s="156">
        <v>226</v>
      </c>
      <c r="S36" s="156">
        <v>135</v>
      </c>
      <c r="T36" s="156">
        <v>209</v>
      </c>
      <c r="U36" s="156">
        <v>175</v>
      </c>
      <c r="V36" s="156">
        <v>137</v>
      </c>
      <c r="W36" s="156">
        <v>108</v>
      </c>
      <c r="X36" s="166">
        <f>+SUM(C36:W36)</f>
        <v>2449</v>
      </c>
      <c r="Y36" s="72" t="str">
        <f>B36</f>
        <v>C. Kay Dolan</v>
      </c>
      <c r="AA36" s="17"/>
    </row>
    <row r="37" spans="1:27" ht="26.25" customHeight="1">
      <c r="A37" s="27"/>
      <c r="B37" s="30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66"/>
      <c r="Y37" s="20"/>
      <c r="AA37" s="17"/>
    </row>
    <row r="38" spans="1:27" ht="26.25" customHeight="1">
      <c r="A38" s="119" t="s">
        <v>55</v>
      </c>
      <c r="B38" s="120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8"/>
      <c r="Y38" s="122" t="str">
        <f>A38</f>
        <v>Collector of Revenue</v>
      </c>
      <c r="Z38" s="123"/>
      <c r="AA38" s="14"/>
    </row>
    <row r="39" spans="1:27" ht="26.25" customHeight="1">
      <c r="A39" s="27"/>
      <c r="B39" s="70" t="s">
        <v>56</v>
      </c>
      <c r="C39" s="160">
        <v>104</v>
      </c>
      <c r="D39" s="160">
        <v>72</v>
      </c>
      <c r="E39" s="160">
        <v>67</v>
      </c>
      <c r="F39" s="160">
        <v>88</v>
      </c>
      <c r="G39" s="160">
        <v>133</v>
      </c>
      <c r="H39" s="160">
        <v>149</v>
      </c>
      <c r="I39" s="160">
        <v>26</v>
      </c>
      <c r="J39" s="160">
        <v>97</v>
      </c>
      <c r="K39" s="160">
        <v>138</v>
      </c>
      <c r="L39" s="160">
        <v>33</v>
      </c>
      <c r="M39" s="160">
        <v>47</v>
      </c>
      <c r="N39" s="160">
        <v>68</v>
      </c>
      <c r="O39" s="160">
        <v>238</v>
      </c>
      <c r="P39" s="160">
        <v>170</v>
      </c>
      <c r="Q39" s="160">
        <v>94</v>
      </c>
      <c r="R39" s="160">
        <v>237</v>
      </c>
      <c r="S39" s="160">
        <v>151</v>
      </c>
      <c r="T39" s="160">
        <v>218</v>
      </c>
      <c r="U39" s="160">
        <v>178</v>
      </c>
      <c r="V39" s="160">
        <v>146</v>
      </c>
      <c r="W39" s="160">
        <v>115</v>
      </c>
      <c r="X39" s="166">
        <f>+SUM(C39:W39)</f>
        <v>2569</v>
      </c>
      <c r="Y39" s="72" t="str">
        <f>B39</f>
        <v>Ruthane Small</v>
      </c>
      <c r="AA39" s="17"/>
    </row>
    <row r="40" spans="1:27" ht="26.25" customHeight="1">
      <c r="A40" s="28"/>
      <c r="B40" s="32"/>
      <c r="C40" s="153" t="s">
        <v>3</v>
      </c>
      <c r="D40" s="154" t="s">
        <v>4</v>
      </c>
      <c r="E40" s="154" t="s">
        <v>5</v>
      </c>
      <c r="F40" s="154" t="s">
        <v>6</v>
      </c>
      <c r="G40" s="154" t="s">
        <v>7</v>
      </c>
      <c r="H40" s="154" t="s">
        <v>8</v>
      </c>
      <c r="I40" s="154" t="s">
        <v>9</v>
      </c>
      <c r="J40" s="154" t="s">
        <v>10</v>
      </c>
      <c r="K40" s="154" t="s">
        <v>11</v>
      </c>
      <c r="L40" s="154" t="s">
        <v>12</v>
      </c>
      <c r="M40" s="154" t="s">
        <v>58</v>
      </c>
      <c r="N40" s="154" t="s">
        <v>13</v>
      </c>
      <c r="O40" s="154" t="s">
        <v>14</v>
      </c>
      <c r="P40" s="154" t="s">
        <v>15</v>
      </c>
      <c r="Q40" s="154" t="s">
        <v>16</v>
      </c>
      <c r="R40" s="154" t="s">
        <v>17</v>
      </c>
      <c r="S40" s="154" t="s">
        <v>18</v>
      </c>
      <c r="T40" s="154" t="s">
        <v>19</v>
      </c>
      <c r="U40" s="154" t="s">
        <v>20</v>
      </c>
      <c r="V40" s="154" t="s">
        <v>21</v>
      </c>
      <c r="W40" s="154" t="s">
        <v>22</v>
      </c>
      <c r="X40" s="155"/>
      <c r="Y40" s="22"/>
      <c r="Z40" s="6"/>
      <c r="AA40" s="18"/>
    </row>
    <row r="41" ht="12.75">
      <c r="X41" s="3"/>
    </row>
    <row r="42" ht="12.75">
      <c r="A42" s="51" t="s">
        <v>57</v>
      </c>
    </row>
    <row r="43" ht="12.75">
      <c r="AB43" s="15" t="s">
        <v>26</v>
      </c>
    </row>
  </sheetData>
  <mergeCells count="3">
    <mergeCell ref="A2:AA2"/>
    <mergeCell ref="A1:AA1"/>
    <mergeCell ref="A3:AA3"/>
  </mergeCells>
  <printOptions/>
  <pageMargins left="0.75" right="0.75" top="1" bottom="1" header="0.5" footer="0.5"/>
  <pageSetup fitToHeight="1" fitToWidth="1" horizontalDpi="600" verticalDpi="600" orientation="landscape" paperSize="3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="90" zoomScaleNormal="90" workbookViewId="0" topLeftCell="X42">
      <selection activeCell="AA51" sqref="A1:AA51"/>
    </sheetView>
  </sheetViews>
  <sheetFormatPr defaultColWidth="9.140625" defaultRowHeight="12.75"/>
  <cols>
    <col min="1" max="1" width="23.140625" style="0" customWidth="1"/>
    <col min="2" max="2" width="33.140625" style="0" customWidth="1"/>
    <col min="3" max="7" width="15.00390625" style="0" customWidth="1"/>
    <col min="8" max="9" width="12.421875" style="0" customWidth="1"/>
    <col min="10" max="10" width="15.00390625" style="0" customWidth="1"/>
    <col min="11" max="11" width="17.8515625" style="0" customWidth="1"/>
    <col min="12" max="13" width="14.421875" style="0" customWidth="1"/>
    <col min="14" max="14" width="16.28125" style="0" customWidth="1"/>
    <col min="15" max="15" width="12.421875" style="0" customWidth="1"/>
    <col min="16" max="16" width="13.8515625" style="0" customWidth="1"/>
    <col min="17" max="18" width="12.421875" style="0" customWidth="1"/>
    <col min="19" max="19" width="14.421875" style="0" customWidth="1"/>
    <col min="20" max="20" width="14.00390625" style="0" customWidth="1"/>
    <col min="21" max="21" width="14.8515625" style="0" customWidth="1"/>
    <col min="22" max="23" width="12.421875" style="0" customWidth="1"/>
    <col min="24" max="24" width="9.7109375" style="0" customWidth="1"/>
    <col min="25" max="25" width="33.00390625" style="0" customWidth="1"/>
    <col min="26" max="26" width="23.421875" style="0" customWidth="1"/>
    <col min="27" max="27" width="7.00390625" style="0" customWidth="1"/>
  </cols>
  <sheetData>
    <row r="1" spans="1:27" ht="32.25" customHeight="1">
      <c r="A1" s="173" t="str">
        <f>+Democrat!A1</f>
        <v>August 6, 2002 Primary Election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ht="27.75" customHeight="1">
      <c r="A2" s="173" t="str">
        <f>+Democrat!A2</f>
        <v>Official Totals as certified by the Election Canvass Board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</row>
    <row r="3" spans="1:27" ht="27.75" customHeight="1">
      <c r="A3" s="181" t="str">
        <f>+Democrat!A3</f>
        <v>Provided by Gilbert Powers, County Clerk and Election Authority for Johnson County, Missouri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</row>
    <row r="4" spans="3:27" ht="18">
      <c r="C4" s="80"/>
      <c r="D4" s="80"/>
      <c r="E4" s="80"/>
      <c r="F4" s="80"/>
      <c r="G4" s="81"/>
      <c r="H4" s="81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2" t="s">
        <v>27</v>
      </c>
      <c r="Y4" s="25" t="s">
        <v>1</v>
      </c>
      <c r="Z4" s="4"/>
      <c r="AA4" s="1" t="e">
        <f>SUM(#REF!)/20</f>
        <v>#REF!</v>
      </c>
    </row>
    <row r="5" spans="1:27" ht="24.75" customHeight="1">
      <c r="A5" s="74" t="s">
        <v>28</v>
      </c>
      <c r="B5" s="29"/>
      <c r="C5" s="83" t="s">
        <v>3</v>
      </c>
      <c r="D5" s="84" t="s">
        <v>4</v>
      </c>
      <c r="E5" s="84" t="s">
        <v>5</v>
      </c>
      <c r="F5" s="84" t="s">
        <v>6</v>
      </c>
      <c r="G5" s="84" t="s">
        <v>7</v>
      </c>
      <c r="H5" s="84" t="s">
        <v>8</v>
      </c>
      <c r="I5" s="84" t="s">
        <v>9</v>
      </c>
      <c r="J5" s="84" t="s">
        <v>10</v>
      </c>
      <c r="K5" s="84" t="s">
        <v>11</v>
      </c>
      <c r="L5" s="84" t="s">
        <v>12</v>
      </c>
      <c r="M5" s="84" t="s">
        <v>58</v>
      </c>
      <c r="N5" s="84" t="s">
        <v>13</v>
      </c>
      <c r="O5" s="84" t="s">
        <v>14</v>
      </c>
      <c r="P5" s="84" t="s">
        <v>15</v>
      </c>
      <c r="Q5" s="84" t="s">
        <v>16</v>
      </c>
      <c r="R5" s="84" t="s">
        <v>17</v>
      </c>
      <c r="S5" s="84" t="s">
        <v>18</v>
      </c>
      <c r="T5" s="84" t="s">
        <v>19</v>
      </c>
      <c r="U5" s="84" t="s">
        <v>20</v>
      </c>
      <c r="V5" s="84" t="s">
        <v>21</v>
      </c>
      <c r="W5" s="85" t="s">
        <v>22</v>
      </c>
      <c r="X5" s="86" t="s">
        <v>23</v>
      </c>
      <c r="Y5" s="77" t="str">
        <f>A5</f>
        <v>Republican</v>
      </c>
      <c r="Z5" s="5"/>
      <c r="AA5" s="17"/>
    </row>
    <row r="6" spans="1:27" ht="24.75" customHeight="1">
      <c r="A6" s="119" t="s">
        <v>64</v>
      </c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2" t="str">
        <f>A6</f>
        <v>U.S. Senator </v>
      </c>
      <c r="Z6" s="123"/>
      <c r="AA6" s="17"/>
    </row>
    <row r="7" spans="1:27" ht="24.75" customHeight="1">
      <c r="A7" s="27" t="s">
        <v>24</v>
      </c>
      <c r="B7" s="70" t="s">
        <v>60</v>
      </c>
      <c r="C7" s="169">
        <v>8</v>
      </c>
      <c r="D7" s="169">
        <v>1</v>
      </c>
      <c r="E7" s="169">
        <v>5</v>
      </c>
      <c r="F7" s="169">
        <v>4</v>
      </c>
      <c r="G7" s="169">
        <v>7</v>
      </c>
      <c r="H7" s="169">
        <v>5</v>
      </c>
      <c r="I7" s="169">
        <v>2</v>
      </c>
      <c r="J7" s="169">
        <v>4</v>
      </c>
      <c r="K7" s="169">
        <v>8</v>
      </c>
      <c r="L7" s="169">
        <v>4</v>
      </c>
      <c r="M7" s="169">
        <v>4</v>
      </c>
      <c r="N7" s="169">
        <v>7</v>
      </c>
      <c r="O7" s="169">
        <v>8</v>
      </c>
      <c r="P7" s="169">
        <v>7</v>
      </c>
      <c r="Q7" s="169">
        <v>3</v>
      </c>
      <c r="R7" s="169">
        <v>5</v>
      </c>
      <c r="S7" s="169">
        <v>6</v>
      </c>
      <c r="T7" s="169">
        <v>14</v>
      </c>
      <c r="U7" s="169">
        <v>8</v>
      </c>
      <c r="V7" s="169">
        <v>6</v>
      </c>
      <c r="W7" s="169">
        <v>8</v>
      </c>
      <c r="X7" s="144">
        <f>+SUM(C7:W7)</f>
        <v>124</v>
      </c>
      <c r="Y7" s="72" t="str">
        <f>B7</f>
        <v>Joseph A. May</v>
      </c>
      <c r="AA7" s="24"/>
    </row>
    <row r="8" spans="1:27" ht="24.75" customHeight="1">
      <c r="A8" s="27"/>
      <c r="B8" s="70" t="s">
        <v>29</v>
      </c>
      <c r="C8" s="169">
        <v>116</v>
      </c>
      <c r="D8" s="169">
        <v>76</v>
      </c>
      <c r="E8" s="169">
        <v>69</v>
      </c>
      <c r="F8" s="169">
        <v>102</v>
      </c>
      <c r="G8" s="169">
        <v>128</v>
      </c>
      <c r="H8" s="169">
        <v>148</v>
      </c>
      <c r="I8" s="169">
        <v>56</v>
      </c>
      <c r="J8" s="169">
        <v>90</v>
      </c>
      <c r="K8" s="169">
        <v>199</v>
      </c>
      <c r="L8" s="169">
        <v>56</v>
      </c>
      <c r="M8" s="169">
        <v>52</v>
      </c>
      <c r="N8" s="169">
        <v>124</v>
      </c>
      <c r="O8" s="169">
        <v>251</v>
      </c>
      <c r="P8" s="169">
        <v>183</v>
      </c>
      <c r="Q8" s="169">
        <v>92</v>
      </c>
      <c r="R8" s="169">
        <v>245</v>
      </c>
      <c r="S8" s="169">
        <v>137</v>
      </c>
      <c r="T8" s="169">
        <v>281</v>
      </c>
      <c r="U8" s="169">
        <v>135</v>
      </c>
      <c r="V8" s="169">
        <v>159</v>
      </c>
      <c r="W8" s="169">
        <v>95</v>
      </c>
      <c r="X8" s="144">
        <f>+SUM(C8:W8)</f>
        <v>2794</v>
      </c>
      <c r="Y8" s="72" t="str">
        <f>B8</f>
        <v>Jim Talent</v>
      </c>
      <c r="AA8" s="24"/>
    </row>
    <row r="9" spans="1:27" ht="24.75" customHeight="1">
      <c r="A9" s="27"/>
      <c r="B9" s="70" t="s">
        <v>61</v>
      </c>
      <c r="C9" s="169">
        <v>2</v>
      </c>
      <c r="D9" s="169">
        <v>2</v>
      </c>
      <c r="E9" s="169">
        <v>2</v>
      </c>
      <c r="F9" s="169">
        <v>4</v>
      </c>
      <c r="G9" s="169">
        <v>4</v>
      </c>
      <c r="H9" s="169">
        <v>3</v>
      </c>
      <c r="I9" s="169">
        <v>1</v>
      </c>
      <c r="J9" s="169">
        <v>3</v>
      </c>
      <c r="K9" s="169">
        <v>3</v>
      </c>
      <c r="L9" s="169">
        <v>1</v>
      </c>
      <c r="M9" s="169">
        <v>0</v>
      </c>
      <c r="N9" s="169">
        <v>1</v>
      </c>
      <c r="O9" s="169">
        <v>4</v>
      </c>
      <c r="P9" s="169">
        <v>3</v>
      </c>
      <c r="Q9" s="169">
        <v>1</v>
      </c>
      <c r="R9" s="169">
        <v>9</v>
      </c>
      <c r="S9" s="169">
        <v>2</v>
      </c>
      <c r="T9" s="169">
        <v>6</v>
      </c>
      <c r="U9" s="169">
        <v>3</v>
      </c>
      <c r="V9" s="169">
        <v>3</v>
      </c>
      <c r="W9" s="169">
        <v>0</v>
      </c>
      <c r="X9" s="144">
        <f>+SUM(C9:W9)</f>
        <v>57</v>
      </c>
      <c r="Y9" s="72" t="str">
        <f>B9</f>
        <v>Martin Lindstedt</v>
      </c>
      <c r="AA9" s="24"/>
    </row>
    <row r="10" spans="1:27" ht="24.75" customHeight="1">
      <c r="A10" s="27"/>
      <c r="B10" s="70" t="s">
        <v>62</v>
      </c>
      <c r="C10" s="169">
        <v>4</v>
      </c>
      <c r="D10" s="169">
        <v>2</v>
      </c>
      <c r="E10" s="169">
        <v>0</v>
      </c>
      <c r="F10" s="169">
        <v>1</v>
      </c>
      <c r="G10" s="169">
        <v>5</v>
      </c>
      <c r="H10" s="169">
        <v>3</v>
      </c>
      <c r="I10" s="169">
        <v>0</v>
      </c>
      <c r="J10" s="169">
        <v>1</v>
      </c>
      <c r="K10" s="169">
        <v>1</v>
      </c>
      <c r="L10" s="169">
        <v>1</v>
      </c>
      <c r="M10" s="169">
        <v>0</v>
      </c>
      <c r="N10" s="169">
        <v>1</v>
      </c>
      <c r="O10" s="169">
        <v>4</v>
      </c>
      <c r="P10" s="169">
        <v>5</v>
      </c>
      <c r="Q10" s="169">
        <v>1</v>
      </c>
      <c r="R10" s="169">
        <v>5</v>
      </c>
      <c r="S10" s="169">
        <v>2</v>
      </c>
      <c r="T10" s="169">
        <v>3</v>
      </c>
      <c r="U10" s="169">
        <v>3</v>
      </c>
      <c r="V10" s="169">
        <v>3</v>
      </c>
      <c r="W10" s="169">
        <v>3</v>
      </c>
      <c r="X10" s="144">
        <f>+SUM(C10:W10)</f>
        <v>48</v>
      </c>
      <c r="Y10" s="72" t="str">
        <f>B10</f>
        <v>Scott Craig Babbitt</v>
      </c>
      <c r="AA10" s="24"/>
    </row>
    <row r="11" spans="1:27" ht="24.75" customHeight="1">
      <c r="A11" s="27"/>
      <c r="B11" s="75" t="s">
        <v>63</v>
      </c>
      <c r="C11" s="169">
        <v>10</v>
      </c>
      <c r="D11" s="169">
        <v>1</v>
      </c>
      <c r="E11" s="169">
        <v>2</v>
      </c>
      <c r="F11" s="169">
        <v>8</v>
      </c>
      <c r="G11" s="169">
        <v>8</v>
      </c>
      <c r="H11" s="169">
        <v>9</v>
      </c>
      <c r="I11" s="169">
        <v>3</v>
      </c>
      <c r="J11" s="169">
        <v>4</v>
      </c>
      <c r="K11" s="169">
        <v>11</v>
      </c>
      <c r="L11" s="169">
        <v>2</v>
      </c>
      <c r="M11" s="169">
        <v>4</v>
      </c>
      <c r="N11" s="169">
        <v>3</v>
      </c>
      <c r="O11" s="169">
        <v>10</v>
      </c>
      <c r="P11" s="169">
        <v>12</v>
      </c>
      <c r="Q11" s="169">
        <v>6</v>
      </c>
      <c r="R11" s="169">
        <v>8</v>
      </c>
      <c r="S11" s="169">
        <v>14</v>
      </c>
      <c r="T11" s="169">
        <v>14</v>
      </c>
      <c r="U11" s="169">
        <v>8</v>
      </c>
      <c r="V11" s="169">
        <v>6</v>
      </c>
      <c r="W11" s="169">
        <v>2</v>
      </c>
      <c r="X11" s="144">
        <f>+SUM(C11:W11)</f>
        <v>145</v>
      </c>
      <c r="Y11" s="72" t="str">
        <f>B11</f>
        <v>Doris Bass Landfather</v>
      </c>
      <c r="AA11" s="17"/>
    </row>
    <row r="12" spans="1:27" ht="24.75" customHeight="1">
      <c r="A12" s="27"/>
      <c r="B12" s="31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44"/>
      <c r="Y12" s="72"/>
      <c r="AA12" s="17"/>
    </row>
    <row r="13" spans="1:27" ht="24.75" customHeight="1">
      <c r="A13" s="119" t="s">
        <v>35</v>
      </c>
      <c r="B13" s="120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22" t="str">
        <f>A13</f>
        <v>State Auditor</v>
      </c>
      <c r="Z13" s="123"/>
      <c r="AA13" s="17"/>
    </row>
    <row r="14" spans="1:27" ht="24.75" customHeight="1">
      <c r="A14" s="27"/>
      <c r="B14" s="70" t="s">
        <v>65</v>
      </c>
      <c r="C14" s="169">
        <v>70</v>
      </c>
      <c r="D14" s="169">
        <v>55</v>
      </c>
      <c r="E14" s="169">
        <v>44</v>
      </c>
      <c r="F14" s="169">
        <v>67</v>
      </c>
      <c r="G14" s="169">
        <v>87</v>
      </c>
      <c r="H14" s="169">
        <v>94</v>
      </c>
      <c r="I14" s="169">
        <v>37</v>
      </c>
      <c r="J14" s="169">
        <v>65</v>
      </c>
      <c r="K14" s="169">
        <v>128</v>
      </c>
      <c r="L14" s="169">
        <v>34</v>
      </c>
      <c r="M14" s="169">
        <v>43</v>
      </c>
      <c r="N14" s="169">
        <v>74</v>
      </c>
      <c r="O14" s="169">
        <v>161</v>
      </c>
      <c r="P14" s="169">
        <v>118</v>
      </c>
      <c r="Q14" s="169">
        <v>51</v>
      </c>
      <c r="R14" s="169">
        <v>154</v>
      </c>
      <c r="S14" s="169">
        <v>93</v>
      </c>
      <c r="T14" s="169">
        <v>204</v>
      </c>
      <c r="U14" s="169">
        <v>93</v>
      </c>
      <c r="V14" s="169">
        <v>107</v>
      </c>
      <c r="W14" s="169">
        <v>74</v>
      </c>
      <c r="X14" s="144">
        <f>+SUM(C14:W14)</f>
        <v>1853</v>
      </c>
      <c r="Y14" s="72" t="str">
        <f>B14</f>
        <v>Al Hanson</v>
      </c>
      <c r="AA14" s="17"/>
    </row>
    <row r="15" spans="1:27" ht="24.75" customHeight="1">
      <c r="A15" s="27"/>
      <c r="B15" s="70" t="s">
        <v>66</v>
      </c>
      <c r="C15" s="169">
        <v>40</v>
      </c>
      <c r="D15" s="169">
        <v>16</v>
      </c>
      <c r="E15" s="169">
        <v>23</v>
      </c>
      <c r="F15" s="169">
        <v>33</v>
      </c>
      <c r="G15" s="169">
        <v>44</v>
      </c>
      <c r="H15" s="169">
        <v>54</v>
      </c>
      <c r="I15" s="169">
        <v>11</v>
      </c>
      <c r="J15" s="169">
        <v>20</v>
      </c>
      <c r="K15" s="169">
        <v>68</v>
      </c>
      <c r="L15" s="169">
        <v>23</v>
      </c>
      <c r="M15" s="169">
        <v>10</v>
      </c>
      <c r="N15" s="169">
        <v>29</v>
      </c>
      <c r="O15" s="169">
        <v>85</v>
      </c>
      <c r="P15" s="169">
        <v>54</v>
      </c>
      <c r="Q15" s="169">
        <v>42</v>
      </c>
      <c r="R15" s="169">
        <v>72</v>
      </c>
      <c r="S15" s="169">
        <v>48</v>
      </c>
      <c r="T15" s="169">
        <v>65</v>
      </c>
      <c r="U15" s="169">
        <v>34</v>
      </c>
      <c r="V15" s="169">
        <v>37</v>
      </c>
      <c r="W15" s="169">
        <v>14</v>
      </c>
      <c r="X15" s="144">
        <f>+SUM(C15:W15)</f>
        <v>822</v>
      </c>
      <c r="Y15" s="72" t="str">
        <f>B15</f>
        <v>Jay L. Kanzler, Jr.</v>
      </c>
      <c r="AA15" s="17"/>
    </row>
    <row r="16" spans="1:27" ht="24.75" customHeight="1">
      <c r="A16" s="27"/>
      <c r="B16" s="31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44"/>
      <c r="Y16" s="72"/>
      <c r="AA16" s="17"/>
    </row>
    <row r="17" spans="1:27" ht="24.75" customHeight="1">
      <c r="A17" s="119" t="s">
        <v>67</v>
      </c>
      <c r="B17" s="120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22" t="str">
        <f>A17</f>
        <v>U.S. Representative - Dist. 4</v>
      </c>
      <c r="Z17" s="123"/>
      <c r="AA17" s="17"/>
    </row>
    <row r="18" spans="1:27" ht="24.75" customHeight="1">
      <c r="A18" s="27"/>
      <c r="B18" s="70" t="s">
        <v>68</v>
      </c>
      <c r="C18" s="169">
        <v>87</v>
      </c>
      <c r="D18" s="169">
        <v>54</v>
      </c>
      <c r="E18" s="169">
        <v>48</v>
      </c>
      <c r="F18" s="169">
        <v>77</v>
      </c>
      <c r="G18" s="169">
        <v>95</v>
      </c>
      <c r="H18" s="169">
        <v>108</v>
      </c>
      <c r="I18" s="169">
        <v>41</v>
      </c>
      <c r="J18" s="169">
        <v>65</v>
      </c>
      <c r="K18" s="169">
        <v>159</v>
      </c>
      <c r="L18" s="169">
        <v>50</v>
      </c>
      <c r="M18" s="169">
        <v>41</v>
      </c>
      <c r="N18" s="169">
        <v>89</v>
      </c>
      <c r="O18" s="169">
        <v>166</v>
      </c>
      <c r="P18" s="169">
        <v>132</v>
      </c>
      <c r="Q18" s="169">
        <v>58</v>
      </c>
      <c r="R18" s="169">
        <v>182</v>
      </c>
      <c r="S18" s="169">
        <v>105</v>
      </c>
      <c r="T18" s="169">
        <v>213</v>
      </c>
      <c r="U18" s="169">
        <v>102</v>
      </c>
      <c r="V18" s="169">
        <v>118</v>
      </c>
      <c r="W18" s="169">
        <v>72</v>
      </c>
      <c r="X18" s="144">
        <f>+SUM(C18:W18)</f>
        <v>2062</v>
      </c>
      <c r="Y18" s="72" t="str">
        <f>B18</f>
        <v>James A. (Jim) Noland</v>
      </c>
      <c r="AA18" s="17"/>
    </row>
    <row r="19" spans="1:27" ht="24.75" customHeight="1">
      <c r="A19" s="27"/>
      <c r="B19" s="70" t="s">
        <v>69</v>
      </c>
      <c r="C19" s="169">
        <v>6</v>
      </c>
      <c r="D19" s="169">
        <v>6</v>
      </c>
      <c r="E19" s="169">
        <v>7</v>
      </c>
      <c r="F19" s="169">
        <v>7</v>
      </c>
      <c r="G19" s="169">
        <v>10</v>
      </c>
      <c r="H19" s="169">
        <v>15</v>
      </c>
      <c r="I19" s="169">
        <v>1</v>
      </c>
      <c r="J19" s="169">
        <v>6</v>
      </c>
      <c r="K19" s="169">
        <v>15</v>
      </c>
      <c r="L19" s="169">
        <v>5</v>
      </c>
      <c r="M19" s="169">
        <v>7</v>
      </c>
      <c r="N19" s="169">
        <v>8</v>
      </c>
      <c r="O19" s="169">
        <v>22</v>
      </c>
      <c r="P19" s="169">
        <v>18</v>
      </c>
      <c r="Q19" s="169">
        <v>10</v>
      </c>
      <c r="R19" s="169">
        <v>17</v>
      </c>
      <c r="S19" s="169">
        <v>10</v>
      </c>
      <c r="T19" s="169">
        <v>24</v>
      </c>
      <c r="U19" s="169">
        <v>10</v>
      </c>
      <c r="V19" s="169">
        <v>11</v>
      </c>
      <c r="W19" s="169">
        <v>6</v>
      </c>
      <c r="X19" s="144">
        <f>+SUM(C19:W19)</f>
        <v>221</v>
      </c>
      <c r="Y19" s="72" t="str">
        <f>B19</f>
        <v>Chuck Liffick</v>
      </c>
      <c r="AA19" s="17"/>
    </row>
    <row r="20" spans="1:27" ht="24.75" customHeight="1">
      <c r="A20" s="27"/>
      <c r="B20" s="75" t="s">
        <v>30</v>
      </c>
      <c r="C20" s="169">
        <v>24</v>
      </c>
      <c r="D20" s="169">
        <v>16</v>
      </c>
      <c r="E20" s="169">
        <v>17</v>
      </c>
      <c r="F20" s="169">
        <v>22</v>
      </c>
      <c r="G20" s="169">
        <v>27</v>
      </c>
      <c r="H20" s="169">
        <v>27</v>
      </c>
      <c r="I20" s="169">
        <v>14</v>
      </c>
      <c r="J20" s="169">
        <v>21</v>
      </c>
      <c r="K20" s="169">
        <v>31</v>
      </c>
      <c r="L20" s="169">
        <v>6</v>
      </c>
      <c r="M20" s="169">
        <v>9</v>
      </c>
      <c r="N20" s="169">
        <v>19</v>
      </c>
      <c r="O20" s="169">
        <v>61</v>
      </c>
      <c r="P20" s="169">
        <v>32</v>
      </c>
      <c r="Q20" s="169">
        <v>24</v>
      </c>
      <c r="R20" s="169">
        <v>36</v>
      </c>
      <c r="S20" s="169">
        <v>29</v>
      </c>
      <c r="T20" s="169">
        <v>41</v>
      </c>
      <c r="U20" s="169">
        <v>25</v>
      </c>
      <c r="V20" s="169">
        <v>24</v>
      </c>
      <c r="W20" s="169">
        <v>18</v>
      </c>
      <c r="X20" s="144">
        <f>+SUM(C20:W20)</f>
        <v>523</v>
      </c>
      <c r="Y20" s="72" t="str">
        <f>B20</f>
        <v>Bob Brown</v>
      </c>
      <c r="AA20" s="17"/>
    </row>
    <row r="21" spans="1:27" ht="24.75" customHeight="1">
      <c r="A21" s="27"/>
      <c r="B21" s="31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44"/>
      <c r="Y21" s="72"/>
      <c r="AA21" s="17"/>
    </row>
    <row r="22" spans="1:27" ht="24.75" customHeight="1">
      <c r="A22" s="119" t="s">
        <v>45</v>
      </c>
      <c r="B22" s="120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22" t="str">
        <f>A22</f>
        <v>State Representative - Dist. 120</v>
      </c>
      <c r="Z22" s="124"/>
      <c r="AA22" s="17"/>
    </row>
    <row r="23" spans="1:27" ht="24.75" customHeight="1">
      <c r="A23" s="27"/>
      <c r="B23" s="70" t="s">
        <v>31</v>
      </c>
      <c r="C23" s="170"/>
      <c r="D23" s="169">
        <v>79</v>
      </c>
      <c r="E23" s="170"/>
      <c r="F23" s="170"/>
      <c r="G23" s="170"/>
      <c r="H23" s="170"/>
      <c r="I23" s="169">
        <v>56</v>
      </c>
      <c r="J23" s="170"/>
      <c r="K23" s="170"/>
      <c r="L23" s="170"/>
      <c r="M23" s="170"/>
      <c r="N23" s="170"/>
      <c r="O23" s="170"/>
      <c r="P23" s="169">
        <v>198</v>
      </c>
      <c r="Q23" s="169">
        <v>98</v>
      </c>
      <c r="R23" s="170"/>
      <c r="S23" s="170"/>
      <c r="T23" s="170"/>
      <c r="U23" s="170"/>
      <c r="V23" s="170"/>
      <c r="W23" s="169">
        <v>14</v>
      </c>
      <c r="X23" s="144">
        <f>+SUM(C23:W23)</f>
        <v>445</v>
      </c>
      <c r="Y23" s="72" t="str">
        <f>B23</f>
        <v>Shannon Cooper</v>
      </c>
      <c r="AA23" s="17"/>
    </row>
    <row r="24" spans="1:27" ht="24.75" customHeight="1">
      <c r="A24" s="27"/>
      <c r="B24" s="31"/>
      <c r="C24" s="170"/>
      <c r="D24" s="169"/>
      <c r="E24" s="170"/>
      <c r="F24" s="170"/>
      <c r="G24" s="170"/>
      <c r="H24" s="170"/>
      <c r="I24" s="169"/>
      <c r="J24" s="170"/>
      <c r="K24" s="170"/>
      <c r="L24" s="170"/>
      <c r="M24" s="170"/>
      <c r="N24" s="170"/>
      <c r="O24" s="170"/>
      <c r="P24" s="169"/>
      <c r="Q24" s="169"/>
      <c r="R24" s="170"/>
      <c r="S24" s="170"/>
      <c r="T24" s="170"/>
      <c r="U24" s="170"/>
      <c r="V24" s="170"/>
      <c r="W24" s="169"/>
      <c r="X24" s="144"/>
      <c r="Y24" s="72"/>
      <c r="AA24" s="17"/>
    </row>
    <row r="25" spans="1:27" ht="24.75" customHeight="1">
      <c r="A25" s="119" t="s">
        <v>43</v>
      </c>
      <c r="B25" s="120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22" t="str">
        <f>A25</f>
        <v>State Representative - Dist. 121</v>
      </c>
      <c r="Z25" s="124"/>
      <c r="AA25" s="17"/>
    </row>
    <row r="26" spans="1:27" ht="24.75" customHeight="1">
      <c r="A26" s="27"/>
      <c r="B26" s="70" t="s">
        <v>70</v>
      </c>
      <c r="C26" s="169">
        <v>117</v>
      </c>
      <c r="D26" s="170"/>
      <c r="E26" s="170"/>
      <c r="F26" s="170"/>
      <c r="G26" s="169">
        <v>118</v>
      </c>
      <c r="H26" s="169">
        <v>149</v>
      </c>
      <c r="I26" s="170"/>
      <c r="J26" s="170"/>
      <c r="K26" s="169">
        <v>198</v>
      </c>
      <c r="L26" s="170"/>
      <c r="M26" s="170"/>
      <c r="N26" s="169">
        <v>119</v>
      </c>
      <c r="O26" s="170"/>
      <c r="P26" s="170"/>
      <c r="Q26" s="170"/>
      <c r="R26" s="169">
        <v>253</v>
      </c>
      <c r="S26" s="169">
        <v>149</v>
      </c>
      <c r="T26" s="169">
        <v>300</v>
      </c>
      <c r="U26" s="169">
        <v>145</v>
      </c>
      <c r="V26" s="169">
        <v>176</v>
      </c>
      <c r="W26" s="169">
        <v>78</v>
      </c>
      <c r="X26" s="144">
        <f>+SUM(C26:W26)</f>
        <v>1802</v>
      </c>
      <c r="Y26" s="72" t="str">
        <f>B26</f>
        <v>David Pearce</v>
      </c>
      <c r="AA26" s="17"/>
    </row>
    <row r="27" spans="1:27" ht="24.75" customHeight="1">
      <c r="A27" s="27"/>
      <c r="B27" s="31"/>
      <c r="C27" s="169"/>
      <c r="D27" s="170"/>
      <c r="E27" s="170"/>
      <c r="F27" s="170"/>
      <c r="G27" s="169"/>
      <c r="H27" s="169"/>
      <c r="I27" s="170"/>
      <c r="J27" s="170"/>
      <c r="K27" s="169"/>
      <c r="L27" s="170"/>
      <c r="M27" s="170"/>
      <c r="N27" s="169"/>
      <c r="O27" s="170"/>
      <c r="P27" s="169"/>
      <c r="Q27" s="169"/>
      <c r="R27" s="169"/>
      <c r="S27" s="169"/>
      <c r="T27" s="169"/>
      <c r="U27" s="169"/>
      <c r="V27" s="169"/>
      <c r="W27" s="169"/>
      <c r="X27" s="144"/>
      <c r="Y27" s="72"/>
      <c r="AA27" s="17"/>
    </row>
    <row r="28" spans="1:27" ht="24.75" customHeight="1">
      <c r="A28" s="119" t="s">
        <v>44</v>
      </c>
      <c r="B28" s="120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22" t="str">
        <f>A28</f>
        <v>State Representative - Dist. 122</v>
      </c>
      <c r="Z28" s="124"/>
      <c r="AA28" s="17"/>
    </row>
    <row r="29" spans="1:27" ht="24.75" customHeight="1">
      <c r="A29" s="27"/>
      <c r="B29" s="70" t="s">
        <v>71</v>
      </c>
      <c r="C29" s="170"/>
      <c r="D29" s="170"/>
      <c r="E29" s="169">
        <v>67</v>
      </c>
      <c r="F29" s="169">
        <v>89</v>
      </c>
      <c r="G29" s="170"/>
      <c r="H29" s="170"/>
      <c r="I29" s="170"/>
      <c r="J29" s="169">
        <v>83</v>
      </c>
      <c r="K29" s="170"/>
      <c r="L29" s="169">
        <v>57</v>
      </c>
      <c r="M29" s="169">
        <v>51</v>
      </c>
      <c r="N29" s="170"/>
      <c r="O29" s="169">
        <v>220</v>
      </c>
      <c r="P29" s="170"/>
      <c r="Q29" s="170"/>
      <c r="R29" s="170"/>
      <c r="S29" s="170"/>
      <c r="T29" s="170"/>
      <c r="U29" s="170"/>
      <c r="V29" s="170"/>
      <c r="W29" s="169">
        <v>14</v>
      </c>
      <c r="X29" s="144">
        <f>+SUM(C29:W29)</f>
        <v>581</v>
      </c>
      <c r="Y29" s="72" t="str">
        <f>B29</f>
        <v>David A. Sparks</v>
      </c>
      <c r="AA29" s="17"/>
    </row>
    <row r="30" spans="1:27" ht="24.75" customHeight="1">
      <c r="A30" s="27"/>
      <c r="B30" s="31"/>
      <c r="C30" s="170"/>
      <c r="D30" s="170"/>
      <c r="E30" s="169"/>
      <c r="F30" s="169"/>
      <c r="G30" s="170"/>
      <c r="H30" s="170"/>
      <c r="I30" s="170"/>
      <c r="J30" s="169"/>
      <c r="K30" s="170"/>
      <c r="L30" s="169"/>
      <c r="M30" s="169"/>
      <c r="N30" s="170"/>
      <c r="O30" s="169"/>
      <c r="P30" s="170"/>
      <c r="Q30" s="170"/>
      <c r="R30" s="170"/>
      <c r="S30" s="170"/>
      <c r="T30" s="170"/>
      <c r="U30" s="170"/>
      <c r="V30" s="170"/>
      <c r="W30" s="169"/>
      <c r="X30" s="144"/>
      <c r="Y30" s="20"/>
      <c r="AA30" s="17"/>
    </row>
    <row r="31" spans="1:27" ht="24.75" customHeight="1">
      <c r="A31" s="125" t="s">
        <v>72</v>
      </c>
      <c r="B31" s="120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26" t="str">
        <f>A31</f>
        <v>Associate Circuit Judge - Probate Division</v>
      </c>
      <c r="Z31" s="124"/>
      <c r="AA31" s="17"/>
    </row>
    <row r="32" spans="1:27" ht="24.75" customHeight="1">
      <c r="A32" s="27"/>
      <c r="B32" s="70" t="s">
        <v>97</v>
      </c>
      <c r="C32" s="169">
        <v>106</v>
      </c>
      <c r="D32" s="169">
        <v>74</v>
      </c>
      <c r="E32" s="169">
        <v>62</v>
      </c>
      <c r="F32" s="169">
        <v>103</v>
      </c>
      <c r="G32" s="169">
        <v>123</v>
      </c>
      <c r="H32" s="169">
        <v>158</v>
      </c>
      <c r="I32" s="169">
        <v>53</v>
      </c>
      <c r="J32" s="169">
        <v>83</v>
      </c>
      <c r="K32" s="169">
        <v>189</v>
      </c>
      <c r="L32" s="169">
        <v>56</v>
      </c>
      <c r="M32" s="169">
        <v>51</v>
      </c>
      <c r="N32" s="169">
        <v>115</v>
      </c>
      <c r="O32" s="169">
        <v>234</v>
      </c>
      <c r="P32" s="169">
        <v>190</v>
      </c>
      <c r="Q32" s="169">
        <v>86</v>
      </c>
      <c r="R32" s="169">
        <v>249</v>
      </c>
      <c r="S32" s="169">
        <v>152</v>
      </c>
      <c r="T32" s="169">
        <v>292</v>
      </c>
      <c r="U32" s="169">
        <v>144</v>
      </c>
      <c r="V32" s="169">
        <v>166</v>
      </c>
      <c r="W32" s="169">
        <v>106</v>
      </c>
      <c r="X32" s="144">
        <f>+SUM(C32:W32)</f>
        <v>2792</v>
      </c>
      <c r="Y32" s="72" t="str">
        <f>B32</f>
        <v>Garrett R. (Robin) Crouch II</v>
      </c>
      <c r="AA32" s="17"/>
    </row>
    <row r="33" spans="1:27" ht="24.75" customHeight="1">
      <c r="A33" s="27"/>
      <c r="B33" s="31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44"/>
      <c r="Y33" s="72"/>
      <c r="AA33" s="17"/>
    </row>
    <row r="34" spans="1:27" ht="24.75" customHeight="1">
      <c r="A34" s="119" t="s">
        <v>48</v>
      </c>
      <c r="B34" s="120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22" t="str">
        <f>A34</f>
        <v>Presiding Commissioner</v>
      </c>
      <c r="Z34" s="123"/>
      <c r="AA34" s="7"/>
    </row>
    <row r="35" spans="1:27" ht="24.75" customHeight="1">
      <c r="A35" s="27"/>
      <c r="B35" s="70" t="s">
        <v>73</v>
      </c>
      <c r="C35" s="169">
        <v>95</v>
      </c>
      <c r="D35" s="169">
        <v>52</v>
      </c>
      <c r="E35" s="169">
        <v>54</v>
      </c>
      <c r="F35" s="169">
        <v>79</v>
      </c>
      <c r="G35" s="169">
        <v>83</v>
      </c>
      <c r="H35" s="169">
        <v>77</v>
      </c>
      <c r="I35" s="169">
        <v>47</v>
      </c>
      <c r="J35" s="169">
        <v>61</v>
      </c>
      <c r="K35" s="169">
        <v>143</v>
      </c>
      <c r="L35" s="169">
        <v>47</v>
      </c>
      <c r="M35" s="169">
        <v>48</v>
      </c>
      <c r="N35" s="169">
        <v>97</v>
      </c>
      <c r="O35" s="169">
        <v>156</v>
      </c>
      <c r="P35" s="169">
        <v>144</v>
      </c>
      <c r="Q35" s="169">
        <v>55</v>
      </c>
      <c r="R35" s="169">
        <v>208</v>
      </c>
      <c r="S35" s="169">
        <v>123</v>
      </c>
      <c r="T35" s="169">
        <v>241</v>
      </c>
      <c r="U35" s="169">
        <v>124</v>
      </c>
      <c r="V35" s="169">
        <v>143</v>
      </c>
      <c r="W35" s="169">
        <v>89</v>
      </c>
      <c r="X35" s="144">
        <f>+SUM(C35:W35)</f>
        <v>2166</v>
      </c>
      <c r="Y35" s="72" t="str">
        <f>B35</f>
        <v>William R. (Bill) Brenner</v>
      </c>
      <c r="AA35" s="17"/>
    </row>
    <row r="36" spans="1:27" ht="24.75" customHeight="1">
      <c r="A36" s="27"/>
      <c r="B36" s="70" t="s">
        <v>74</v>
      </c>
      <c r="C36" s="169">
        <v>44</v>
      </c>
      <c r="D36" s="169">
        <v>34</v>
      </c>
      <c r="E36" s="169">
        <v>22</v>
      </c>
      <c r="F36" s="169">
        <v>35</v>
      </c>
      <c r="G36" s="169">
        <v>64</v>
      </c>
      <c r="H36" s="169">
        <v>93</v>
      </c>
      <c r="I36" s="169">
        <v>13</v>
      </c>
      <c r="J36" s="169">
        <v>35</v>
      </c>
      <c r="K36" s="169">
        <v>65</v>
      </c>
      <c r="L36" s="169">
        <v>13</v>
      </c>
      <c r="M36" s="169">
        <v>14</v>
      </c>
      <c r="N36" s="169">
        <v>36</v>
      </c>
      <c r="O36" s="169">
        <v>104</v>
      </c>
      <c r="P36" s="169">
        <v>62</v>
      </c>
      <c r="Q36" s="169">
        <v>45</v>
      </c>
      <c r="R36" s="169">
        <v>58</v>
      </c>
      <c r="S36" s="169">
        <v>46</v>
      </c>
      <c r="T36" s="169">
        <v>73</v>
      </c>
      <c r="U36" s="169">
        <v>35</v>
      </c>
      <c r="V36" s="169">
        <v>38</v>
      </c>
      <c r="W36" s="169">
        <v>19</v>
      </c>
      <c r="X36" s="144">
        <f>+SUM(C36:W36)</f>
        <v>948</v>
      </c>
      <c r="Y36" s="72" t="str">
        <f>B36</f>
        <v>Glenn Hite</v>
      </c>
      <c r="AA36" s="17"/>
    </row>
    <row r="37" spans="1:27" ht="24.75" customHeight="1">
      <c r="A37" s="27"/>
      <c r="B37" s="3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44"/>
      <c r="Y37" s="72"/>
      <c r="AA37" s="7"/>
    </row>
    <row r="38" spans="1:27" ht="24.75" customHeight="1">
      <c r="A38" s="119" t="s">
        <v>75</v>
      </c>
      <c r="B38" s="120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22" t="str">
        <f>A38</f>
        <v>County Clerk</v>
      </c>
      <c r="Z38" s="124"/>
      <c r="AA38" s="7"/>
    </row>
    <row r="39" spans="1:27" ht="24.75" customHeight="1">
      <c r="A39" s="27"/>
      <c r="B39" s="70" t="s">
        <v>76</v>
      </c>
      <c r="C39" s="169">
        <v>116</v>
      </c>
      <c r="D39" s="169">
        <v>78</v>
      </c>
      <c r="E39" s="169">
        <v>74</v>
      </c>
      <c r="F39" s="169">
        <v>105</v>
      </c>
      <c r="G39" s="169">
        <v>125</v>
      </c>
      <c r="H39" s="169">
        <v>161</v>
      </c>
      <c r="I39" s="169">
        <v>57</v>
      </c>
      <c r="J39" s="169">
        <v>90</v>
      </c>
      <c r="K39" s="169">
        <v>209</v>
      </c>
      <c r="L39" s="169">
        <v>62</v>
      </c>
      <c r="M39" s="169">
        <v>59</v>
      </c>
      <c r="N39" s="169">
        <v>122</v>
      </c>
      <c r="O39" s="169">
        <v>243</v>
      </c>
      <c r="P39" s="169">
        <v>199</v>
      </c>
      <c r="Q39" s="169">
        <v>92</v>
      </c>
      <c r="R39" s="169">
        <v>260</v>
      </c>
      <c r="S39" s="169">
        <v>148</v>
      </c>
      <c r="T39" s="169">
        <v>291</v>
      </c>
      <c r="U39" s="169">
        <v>152</v>
      </c>
      <c r="V39" s="169">
        <v>171</v>
      </c>
      <c r="W39" s="169">
        <v>109</v>
      </c>
      <c r="X39" s="144">
        <f>+SUM(C39:W39)</f>
        <v>2923</v>
      </c>
      <c r="Y39" s="72" t="str">
        <f>B39</f>
        <v>Gilbert Powers</v>
      </c>
      <c r="AA39" s="7"/>
    </row>
    <row r="40" spans="1:27" ht="24.75" customHeight="1">
      <c r="A40" s="27"/>
      <c r="B40" s="31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44"/>
      <c r="Y40" s="72"/>
      <c r="AA40" s="7"/>
    </row>
    <row r="41" spans="1:27" ht="24.75" customHeight="1">
      <c r="A41" s="119" t="s">
        <v>77</v>
      </c>
      <c r="B41" s="120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22" t="str">
        <f>A41</f>
        <v>Recorder of Deeds</v>
      </c>
      <c r="Z41" s="123"/>
      <c r="AA41" s="7"/>
    </row>
    <row r="42" spans="1:27" ht="24.75" customHeight="1">
      <c r="A42" s="27"/>
      <c r="B42" s="70" t="s">
        <v>78</v>
      </c>
      <c r="C42" s="169">
        <v>120</v>
      </c>
      <c r="D42" s="169">
        <v>78</v>
      </c>
      <c r="E42" s="169">
        <v>71</v>
      </c>
      <c r="F42" s="169">
        <v>109</v>
      </c>
      <c r="G42" s="169">
        <v>125</v>
      </c>
      <c r="H42" s="169">
        <v>155</v>
      </c>
      <c r="I42" s="169">
        <v>52</v>
      </c>
      <c r="J42" s="169">
        <v>86</v>
      </c>
      <c r="K42" s="169">
        <v>205</v>
      </c>
      <c r="L42" s="169">
        <v>60</v>
      </c>
      <c r="M42" s="169">
        <v>59</v>
      </c>
      <c r="N42" s="169">
        <v>123</v>
      </c>
      <c r="O42" s="169">
        <v>238</v>
      </c>
      <c r="P42" s="169">
        <v>194</v>
      </c>
      <c r="Q42" s="169">
        <v>88</v>
      </c>
      <c r="R42" s="169">
        <v>253</v>
      </c>
      <c r="S42" s="169">
        <v>161</v>
      </c>
      <c r="T42" s="169">
        <v>296</v>
      </c>
      <c r="U42" s="169">
        <v>144</v>
      </c>
      <c r="V42" s="169">
        <v>180</v>
      </c>
      <c r="W42" s="169">
        <v>109</v>
      </c>
      <c r="X42" s="144">
        <f>+SUM(C42:W42)</f>
        <v>2906</v>
      </c>
      <c r="Y42" s="72" t="str">
        <f>B42</f>
        <v>Laurie Mifflin</v>
      </c>
      <c r="AA42" s="7"/>
    </row>
    <row r="43" spans="1:27" ht="24.75" customHeight="1">
      <c r="A43" s="27"/>
      <c r="B43" s="30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44"/>
      <c r="Y43" s="72"/>
      <c r="AA43" s="7"/>
    </row>
    <row r="44" spans="1:27" ht="24.75" customHeight="1">
      <c r="A44" s="119" t="s">
        <v>79</v>
      </c>
      <c r="B44" s="120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22" t="str">
        <f>A44</f>
        <v>Prosecuting Attorney</v>
      </c>
      <c r="Z44" s="123"/>
      <c r="AA44" s="7"/>
    </row>
    <row r="45" spans="1:29" ht="24.75" customHeight="1">
      <c r="A45" s="27"/>
      <c r="B45" s="70" t="s">
        <v>80</v>
      </c>
      <c r="C45" s="169">
        <v>103</v>
      </c>
      <c r="D45" s="169">
        <v>72</v>
      </c>
      <c r="E45" s="169">
        <v>66</v>
      </c>
      <c r="F45" s="169">
        <v>102</v>
      </c>
      <c r="G45" s="169">
        <v>113</v>
      </c>
      <c r="H45" s="169">
        <v>140</v>
      </c>
      <c r="I45" s="169">
        <v>47</v>
      </c>
      <c r="J45" s="169">
        <v>77</v>
      </c>
      <c r="K45" s="169">
        <v>195</v>
      </c>
      <c r="L45" s="169">
        <v>54</v>
      </c>
      <c r="M45" s="169">
        <v>53</v>
      </c>
      <c r="N45" s="169">
        <v>109</v>
      </c>
      <c r="O45" s="169">
        <v>218</v>
      </c>
      <c r="P45" s="169">
        <v>178</v>
      </c>
      <c r="Q45" s="169">
        <v>85</v>
      </c>
      <c r="R45" s="169">
        <v>239</v>
      </c>
      <c r="S45" s="169">
        <v>142</v>
      </c>
      <c r="T45" s="169">
        <v>278</v>
      </c>
      <c r="U45" s="169">
        <v>135</v>
      </c>
      <c r="V45" s="169">
        <v>156</v>
      </c>
      <c r="W45" s="169">
        <v>100</v>
      </c>
      <c r="X45" s="144">
        <f>+SUM(C45:W45)</f>
        <v>2662</v>
      </c>
      <c r="Y45" s="72" t="str">
        <f>B45</f>
        <v>Mary Ann Young</v>
      </c>
      <c r="AA45" s="7"/>
      <c r="AC45" s="12"/>
    </row>
    <row r="46" spans="1:27" ht="24.75" customHeight="1">
      <c r="A46" s="27"/>
      <c r="B46" s="3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44"/>
      <c r="Y46" s="72"/>
      <c r="AA46" s="7"/>
    </row>
    <row r="47" spans="1:27" ht="24.75" customHeight="1">
      <c r="A47" s="119" t="s">
        <v>53</v>
      </c>
      <c r="B47" s="120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5"/>
      <c r="Y47" s="122" t="str">
        <f>A47</f>
        <v>Auditor</v>
      </c>
      <c r="Z47" s="123"/>
      <c r="AA47" s="7"/>
    </row>
    <row r="48" spans="1:27" ht="24.75" customHeight="1">
      <c r="A48" s="27"/>
      <c r="B48" s="70" t="s">
        <v>81</v>
      </c>
      <c r="C48" s="171">
        <v>103</v>
      </c>
      <c r="D48" s="171">
        <v>68</v>
      </c>
      <c r="E48" s="171">
        <v>66</v>
      </c>
      <c r="F48" s="171">
        <v>98</v>
      </c>
      <c r="G48" s="171">
        <v>117</v>
      </c>
      <c r="H48" s="171">
        <v>143</v>
      </c>
      <c r="I48" s="171">
        <v>51</v>
      </c>
      <c r="J48" s="171">
        <v>81</v>
      </c>
      <c r="K48" s="171">
        <v>197</v>
      </c>
      <c r="L48" s="171">
        <v>57</v>
      </c>
      <c r="M48" s="171">
        <v>53</v>
      </c>
      <c r="N48" s="171">
        <v>114</v>
      </c>
      <c r="O48" s="171">
        <v>231</v>
      </c>
      <c r="P48" s="171">
        <v>190</v>
      </c>
      <c r="Q48" s="171">
        <v>83</v>
      </c>
      <c r="R48" s="171">
        <v>228</v>
      </c>
      <c r="S48" s="171">
        <v>144</v>
      </c>
      <c r="T48" s="171">
        <v>270</v>
      </c>
      <c r="U48" s="171">
        <v>133</v>
      </c>
      <c r="V48" s="171">
        <v>160</v>
      </c>
      <c r="W48" s="171">
        <v>101</v>
      </c>
      <c r="X48" s="144">
        <f>+SUM(C48:W48)</f>
        <v>2688</v>
      </c>
      <c r="Y48" s="72" t="str">
        <f>B48</f>
        <v>Bill Brasel</v>
      </c>
      <c r="AA48" s="7"/>
    </row>
    <row r="49" spans="1:27" ht="24.75" customHeight="1">
      <c r="A49" s="28"/>
      <c r="B49" s="76"/>
      <c r="C49" s="78" t="s">
        <v>3</v>
      </c>
      <c r="D49" s="79" t="s">
        <v>4</v>
      </c>
      <c r="E49" s="79" t="s">
        <v>5</v>
      </c>
      <c r="F49" s="79" t="s">
        <v>6</v>
      </c>
      <c r="G49" s="79" t="s">
        <v>7</v>
      </c>
      <c r="H49" s="79" t="s">
        <v>8</v>
      </c>
      <c r="I49" s="79" t="s">
        <v>9</v>
      </c>
      <c r="J49" s="79" t="s">
        <v>10</v>
      </c>
      <c r="K49" s="79" t="s">
        <v>11</v>
      </c>
      <c r="L49" s="79" t="s">
        <v>12</v>
      </c>
      <c r="M49" s="79" t="s">
        <v>58</v>
      </c>
      <c r="N49" s="79" t="s">
        <v>13</v>
      </c>
      <c r="O49" s="79" t="s">
        <v>14</v>
      </c>
      <c r="P49" s="79" t="s">
        <v>15</v>
      </c>
      <c r="Q49" s="79" t="s">
        <v>16</v>
      </c>
      <c r="R49" s="79" t="s">
        <v>17</v>
      </c>
      <c r="S49" s="79" t="s">
        <v>18</v>
      </c>
      <c r="T49" s="79" t="s">
        <v>19</v>
      </c>
      <c r="U49" s="79" t="s">
        <v>20</v>
      </c>
      <c r="V49" s="79" t="s">
        <v>21</v>
      </c>
      <c r="W49" s="79" t="s">
        <v>22</v>
      </c>
      <c r="X49" s="8"/>
      <c r="Y49" s="22"/>
      <c r="Z49" s="6"/>
      <c r="AA49" s="18"/>
    </row>
    <row r="51" spans="1:28" ht="12.75">
      <c r="A51" s="51" t="s">
        <v>57</v>
      </c>
      <c r="AB51" s="13" t="s">
        <v>26</v>
      </c>
    </row>
  </sheetData>
  <mergeCells count="3">
    <mergeCell ref="A2:AA2"/>
    <mergeCell ref="A1:AA1"/>
    <mergeCell ref="A3:AA3"/>
  </mergeCells>
  <printOptions/>
  <pageMargins left="0.75" right="0.75" top="1" bottom="1" header="0.5" footer="0.5"/>
  <pageSetup fitToHeight="1" fitToWidth="1" horizontalDpi="600" verticalDpi="600" orientation="landscape" paperSize="3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workbookViewId="0" topLeftCell="Y40">
      <selection activeCell="AA49" sqref="A1:AA49"/>
    </sheetView>
  </sheetViews>
  <sheetFormatPr defaultColWidth="9.140625" defaultRowHeight="12.75"/>
  <cols>
    <col min="1" max="1" width="27.140625" style="0" customWidth="1"/>
    <col min="2" max="2" width="33.140625" style="0" customWidth="1"/>
    <col min="3" max="3" width="18.28125" style="0" customWidth="1"/>
    <col min="4" max="4" width="17.140625" style="0" customWidth="1"/>
    <col min="5" max="5" width="17.28125" style="0" customWidth="1"/>
    <col min="6" max="6" width="16.7109375" style="0" customWidth="1"/>
    <col min="7" max="9" width="15.140625" style="0" customWidth="1"/>
    <col min="10" max="10" width="16.8515625" style="0" customWidth="1"/>
    <col min="11" max="11" width="17.7109375" style="0" customWidth="1"/>
    <col min="12" max="13" width="15.140625" style="0" customWidth="1"/>
    <col min="14" max="14" width="16.57421875" style="0" customWidth="1"/>
    <col min="15" max="15" width="16.140625" style="0" customWidth="1"/>
    <col min="16" max="19" width="15.140625" style="0" customWidth="1"/>
    <col min="20" max="20" width="17.28125" style="0" customWidth="1"/>
    <col min="21" max="21" width="16.421875" style="0" customWidth="1"/>
    <col min="22" max="24" width="15.140625" style="0" customWidth="1"/>
    <col min="25" max="25" width="28.421875" style="0" customWidth="1"/>
    <col min="26" max="26" width="32.7109375" style="0" customWidth="1"/>
    <col min="27" max="27" width="8.28125" style="0" customWidth="1"/>
  </cols>
  <sheetData>
    <row r="1" spans="1:27" ht="28.5" customHeight="1">
      <c r="A1" s="173" t="str">
        <f>+Democrat!A1</f>
        <v>August 6, 2002 Primary Election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ht="30" customHeight="1">
      <c r="A2" s="173" t="str">
        <f>+Democrat!A2</f>
        <v>Official Totals as certified by the Election Canvass Board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</row>
    <row r="3" spans="1:27" ht="30" customHeight="1">
      <c r="A3" s="181" t="str">
        <f>+Democrat!A3</f>
        <v>Provided by Gilbert Powers, County Clerk and Election Authority for Johnson County, Missouri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</row>
    <row r="4" ht="12.75">
      <c r="X4" s="3"/>
    </row>
    <row r="5" spans="3:27" ht="20.25">
      <c r="C5" s="109">
        <f>IF(+C8&lt;0,"",1)</f>
        <v>1</v>
      </c>
      <c r="D5" s="109">
        <f>IF(+D8&lt;0,"",1)</f>
        <v>1</v>
      </c>
      <c r="E5" s="109">
        <f>IF(+E8&lt;0,"",1)</f>
        <v>1</v>
      </c>
      <c r="F5" s="109">
        <f aca="true" t="shared" si="0" ref="F5:V5">IF(+F8&lt;1,"",1)</f>
        <v>1</v>
      </c>
      <c r="G5" s="109">
        <f>IF(+G8&lt;0,"",1)</f>
        <v>1</v>
      </c>
      <c r="H5" s="109">
        <f>IF(+H8&lt;0,"",1)</f>
        <v>1</v>
      </c>
      <c r="I5" s="109">
        <f>IF(+I8&lt;0,"",1)</f>
        <v>1</v>
      </c>
      <c r="J5" s="109">
        <f t="shared" si="0"/>
        <v>1</v>
      </c>
      <c r="K5" s="109">
        <f t="shared" si="0"/>
        <v>1</v>
      </c>
      <c r="L5" s="109">
        <f>IF(+L8&lt;0,"",1)</f>
        <v>1</v>
      </c>
      <c r="M5" s="109">
        <f>IF(+M8&lt;0,"",1)</f>
        <v>1</v>
      </c>
      <c r="N5" s="109">
        <f t="shared" si="0"/>
        <v>1</v>
      </c>
      <c r="O5" s="109">
        <f t="shared" si="0"/>
        <v>1</v>
      </c>
      <c r="P5" s="109">
        <f t="shared" si="0"/>
        <v>1</v>
      </c>
      <c r="Q5" s="109">
        <f t="shared" si="0"/>
        <v>1</v>
      </c>
      <c r="R5" s="109">
        <f t="shared" si="0"/>
        <v>1</v>
      </c>
      <c r="S5" s="109">
        <f>IF(+S8&lt;0,"",1)</f>
        <v>1</v>
      </c>
      <c r="T5" s="109">
        <f t="shared" si="0"/>
        <v>1</v>
      </c>
      <c r="U5" s="109">
        <f>IF(+U8&lt;0,"",1)</f>
        <v>1</v>
      </c>
      <c r="V5" s="109">
        <f t="shared" si="0"/>
        <v>1</v>
      </c>
      <c r="W5" s="109">
        <f>IF(+W8&lt;0,"",1)</f>
        <v>1</v>
      </c>
      <c r="X5" s="110" t="s">
        <v>27</v>
      </c>
      <c r="Y5" s="25" t="s">
        <v>1</v>
      </c>
      <c r="Z5" s="4"/>
      <c r="AA5" s="1">
        <f>SUM(C5:V5)/20</f>
        <v>1</v>
      </c>
    </row>
    <row r="6" spans="1:27" ht="25.5" customHeight="1">
      <c r="A6" s="87" t="s">
        <v>32</v>
      </c>
      <c r="B6" s="41"/>
      <c r="C6" s="111" t="s">
        <v>3</v>
      </c>
      <c r="D6" s="112" t="s">
        <v>4</v>
      </c>
      <c r="E6" s="112" t="s">
        <v>5</v>
      </c>
      <c r="F6" s="112" t="s">
        <v>6</v>
      </c>
      <c r="G6" s="112" t="s">
        <v>7</v>
      </c>
      <c r="H6" s="112" t="s">
        <v>8</v>
      </c>
      <c r="I6" s="112" t="s">
        <v>9</v>
      </c>
      <c r="J6" s="112" t="s">
        <v>10</v>
      </c>
      <c r="K6" s="112" t="s">
        <v>11</v>
      </c>
      <c r="L6" s="112" t="s">
        <v>12</v>
      </c>
      <c r="M6" s="112" t="s">
        <v>58</v>
      </c>
      <c r="N6" s="112" t="s">
        <v>13</v>
      </c>
      <c r="O6" s="112" t="s">
        <v>14</v>
      </c>
      <c r="P6" s="112" t="s">
        <v>15</v>
      </c>
      <c r="Q6" s="112" t="s">
        <v>16</v>
      </c>
      <c r="R6" s="112" t="s">
        <v>17</v>
      </c>
      <c r="S6" s="112" t="s">
        <v>18</v>
      </c>
      <c r="T6" s="112" t="s">
        <v>19</v>
      </c>
      <c r="U6" s="112" t="s">
        <v>20</v>
      </c>
      <c r="V6" s="112" t="s">
        <v>21</v>
      </c>
      <c r="W6" s="112" t="s">
        <v>22</v>
      </c>
      <c r="X6" s="113" t="s">
        <v>23</v>
      </c>
      <c r="Y6" s="96" t="str">
        <f>A6</f>
        <v>Libertarian </v>
      </c>
      <c r="Z6" s="42"/>
      <c r="AA6" s="23"/>
    </row>
    <row r="7" spans="1:27" ht="25.5" customHeight="1">
      <c r="A7" s="133" t="s">
        <v>64</v>
      </c>
      <c r="B7" s="14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43"/>
      <c r="Y7" s="135" t="str">
        <f>A7</f>
        <v>U.S. Senator </v>
      </c>
      <c r="Z7" s="143"/>
      <c r="AA7" s="17"/>
    </row>
    <row r="8" spans="1:27" ht="25.5" customHeight="1">
      <c r="A8" s="27"/>
      <c r="B8" s="88" t="s">
        <v>82</v>
      </c>
      <c r="C8" s="164">
        <v>0</v>
      </c>
      <c r="D8" s="164">
        <v>0</v>
      </c>
      <c r="E8" s="164">
        <v>0</v>
      </c>
      <c r="F8" s="164">
        <v>2</v>
      </c>
      <c r="G8" s="164">
        <v>0</v>
      </c>
      <c r="H8" s="164">
        <v>0</v>
      </c>
      <c r="I8" s="164">
        <v>0</v>
      </c>
      <c r="J8" s="164">
        <v>4</v>
      </c>
      <c r="K8" s="164">
        <v>1</v>
      </c>
      <c r="L8" s="164">
        <v>0</v>
      </c>
      <c r="M8" s="164">
        <v>0</v>
      </c>
      <c r="N8" s="164">
        <v>1</v>
      </c>
      <c r="O8" s="164">
        <v>8</v>
      </c>
      <c r="P8" s="164">
        <v>1</v>
      </c>
      <c r="Q8" s="164">
        <v>1</v>
      </c>
      <c r="R8" s="164">
        <v>3</v>
      </c>
      <c r="S8" s="164">
        <v>0</v>
      </c>
      <c r="T8" s="164">
        <v>1</v>
      </c>
      <c r="U8" s="164">
        <v>0</v>
      </c>
      <c r="V8" s="164">
        <v>2</v>
      </c>
      <c r="W8" s="164">
        <v>0</v>
      </c>
      <c r="X8" s="165">
        <f>SUM(C8:W8)</f>
        <v>24</v>
      </c>
      <c r="Y8" s="97" t="str">
        <f>B8</f>
        <v>Edward Joseph Manley III</v>
      </c>
      <c r="Z8" s="16"/>
      <c r="AA8" s="24" t="e">
        <f>X8/#REF!</f>
        <v>#REF!</v>
      </c>
    </row>
    <row r="9" spans="1:27" ht="25.5" customHeight="1">
      <c r="A9" s="27"/>
      <c r="B9" s="88" t="s">
        <v>33</v>
      </c>
      <c r="C9" s="164">
        <v>0</v>
      </c>
      <c r="D9" s="164">
        <v>0</v>
      </c>
      <c r="E9" s="164">
        <v>1</v>
      </c>
      <c r="F9" s="164">
        <v>0</v>
      </c>
      <c r="G9" s="164">
        <v>0</v>
      </c>
      <c r="H9" s="164">
        <v>0</v>
      </c>
      <c r="I9" s="164">
        <v>0</v>
      </c>
      <c r="J9" s="164">
        <v>6</v>
      </c>
      <c r="K9" s="164">
        <v>1</v>
      </c>
      <c r="L9" s="164">
        <v>0</v>
      </c>
      <c r="M9" s="164">
        <v>3</v>
      </c>
      <c r="N9" s="164">
        <v>2</v>
      </c>
      <c r="O9" s="164">
        <v>5</v>
      </c>
      <c r="P9" s="164">
        <v>0</v>
      </c>
      <c r="Q9" s="164">
        <v>3</v>
      </c>
      <c r="R9" s="164">
        <v>1</v>
      </c>
      <c r="S9" s="164">
        <v>1</v>
      </c>
      <c r="T9" s="164">
        <v>3</v>
      </c>
      <c r="U9" s="164">
        <v>1</v>
      </c>
      <c r="V9" s="164">
        <v>5</v>
      </c>
      <c r="W9" s="164">
        <v>0</v>
      </c>
      <c r="X9" s="165">
        <f>SUM(C9:W9)</f>
        <v>32</v>
      </c>
      <c r="Y9" s="97" t="str">
        <f>B9</f>
        <v>Tamara A. Millay</v>
      </c>
      <c r="Z9" s="16"/>
      <c r="AA9" s="24" t="e">
        <f>X9/#REF!</f>
        <v>#REF!</v>
      </c>
    </row>
    <row r="10" spans="1:27" ht="25.5" customHeight="1">
      <c r="A10" s="27"/>
      <c r="B10" s="16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50"/>
      <c r="Y10" s="97"/>
      <c r="Z10" s="16"/>
      <c r="AA10" s="17"/>
    </row>
    <row r="11" spans="1:27" ht="25.5" customHeight="1">
      <c r="A11" s="133" t="s">
        <v>35</v>
      </c>
      <c r="B11" s="136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2"/>
      <c r="Y11" s="135" t="str">
        <f>A11</f>
        <v>State Auditor</v>
      </c>
      <c r="Z11" s="136"/>
      <c r="AA11" s="17"/>
    </row>
    <row r="12" spans="1:27" ht="25.5" customHeight="1">
      <c r="A12" s="27"/>
      <c r="B12" s="88" t="s">
        <v>83</v>
      </c>
      <c r="C12" s="164">
        <v>0</v>
      </c>
      <c r="D12" s="164">
        <v>0</v>
      </c>
      <c r="E12" s="164">
        <v>1</v>
      </c>
      <c r="F12" s="164">
        <v>2</v>
      </c>
      <c r="G12" s="164">
        <v>0</v>
      </c>
      <c r="H12" s="164">
        <v>0</v>
      </c>
      <c r="I12" s="164">
        <v>0</v>
      </c>
      <c r="J12" s="164">
        <v>9</v>
      </c>
      <c r="K12" s="164">
        <v>2</v>
      </c>
      <c r="L12" s="164">
        <v>0</v>
      </c>
      <c r="M12" s="164">
        <v>3</v>
      </c>
      <c r="N12" s="164">
        <v>3</v>
      </c>
      <c r="O12" s="164">
        <v>12</v>
      </c>
      <c r="P12" s="164">
        <v>2</v>
      </c>
      <c r="Q12" s="164">
        <v>3</v>
      </c>
      <c r="R12" s="164">
        <v>3</v>
      </c>
      <c r="S12" s="164">
        <v>1</v>
      </c>
      <c r="T12" s="164">
        <v>4</v>
      </c>
      <c r="U12" s="164">
        <v>1</v>
      </c>
      <c r="V12" s="164">
        <v>7</v>
      </c>
      <c r="W12" s="164">
        <v>0</v>
      </c>
      <c r="X12" s="165">
        <f>SUM(C12:W12)</f>
        <v>53</v>
      </c>
      <c r="Y12" s="97" t="str">
        <f>B12</f>
        <v>Arnold J. Trembley</v>
      </c>
      <c r="Z12" s="16"/>
      <c r="AA12" s="17"/>
    </row>
    <row r="13" spans="1:27" ht="25.5" customHeight="1">
      <c r="A13" s="27"/>
      <c r="B13" s="16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97"/>
      <c r="Z13" s="16"/>
      <c r="AA13" s="17"/>
    </row>
    <row r="14" spans="1:27" ht="25.5" customHeight="1">
      <c r="A14" s="133" t="s">
        <v>85</v>
      </c>
      <c r="B14" s="13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2"/>
      <c r="Y14" s="135" t="str">
        <f>A14</f>
        <v>U.S. Representative Dist. 4</v>
      </c>
      <c r="Z14" s="143"/>
      <c r="AA14" s="17"/>
    </row>
    <row r="15" spans="1:27" ht="25.5" customHeight="1">
      <c r="A15" s="27"/>
      <c r="B15" s="88" t="s">
        <v>84</v>
      </c>
      <c r="C15" s="164">
        <v>0</v>
      </c>
      <c r="D15" s="164">
        <v>0</v>
      </c>
      <c r="E15" s="164">
        <v>1</v>
      </c>
      <c r="F15" s="164">
        <v>2</v>
      </c>
      <c r="G15" s="164">
        <v>0</v>
      </c>
      <c r="H15" s="164">
        <v>0</v>
      </c>
      <c r="I15" s="164">
        <v>0</v>
      </c>
      <c r="J15" s="164">
        <v>9</v>
      </c>
      <c r="K15" s="164">
        <v>2</v>
      </c>
      <c r="L15" s="164">
        <v>0</v>
      </c>
      <c r="M15" s="164">
        <v>3</v>
      </c>
      <c r="N15" s="164">
        <v>3</v>
      </c>
      <c r="O15" s="164">
        <v>13</v>
      </c>
      <c r="P15" s="164">
        <v>2</v>
      </c>
      <c r="Q15" s="164">
        <v>3</v>
      </c>
      <c r="R15" s="164">
        <v>4</v>
      </c>
      <c r="S15" s="164">
        <v>1</v>
      </c>
      <c r="T15" s="164">
        <v>4</v>
      </c>
      <c r="U15" s="164">
        <v>1</v>
      </c>
      <c r="V15" s="164">
        <v>7</v>
      </c>
      <c r="W15" s="164">
        <v>0</v>
      </c>
      <c r="X15" s="165">
        <f>SUM(C15:W15)</f>
        <v>55</v>
      </c>
      <c r="Y15" s="97" t="str">
        <f>B15</f>
        <v>Daniel Roy Nelson</v>
      </c>
      <c r="Z15" s="16"/>
      <c r="AA15" s="17"/>
    </row>
    <row r="16" spans="1:31" ht="25.5" customHeight="1">
      <c r="A16" s="52"/>
      <c r="B16" s="52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50"/>
      <c r="Y16" s="52"/>
      <c r="Z16" s="52"/>
      <c r="AA16" s="53"/>
      <c r="AC16" s="54"/>
      <c r="AD16" s="54"/>
      <c r="AE16" s="54"/>
    </row>
    <row r="17" spans="2:25" ht="14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2:25" ht="14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14.2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69"/>
      <c r="Y19" s="3"/>
    </row>
    <row r="20" spans="2:25" ht="19.5" customHeight="1">
      <c r="B20" s="55"/>
      <c r="C20" s="114" t="s">
        <v>3</v>
      </c>
      <c r="D20" s="115" t="s">
        <v>4</v>
      </c>
      <c r="E20" s="115" t="s">
        <v>5</v>
      </c>
      <c r="F20" s="115" t="s">
        <v>6</v>
      </c>
      <c r="G20" s="115" t="s">
        <v>7</v>
      </c>
      <c r="H20" s="115" t="s">
        <v>8</v>
      </c>
      <c r="I20" s="115" t="s">
        <v>9</v>
      </c>
      <c r="J20" s="115" t="s">
        <v>10</v>
      </c>
      <c r="K20" s="115" t="s">
        <v>11</v>
      </c>
      <c r="L20" s="115" t="s">
        <v>12</v>
      </c>
      <c r="M20" s="115" t="s">
        <v>58</v>
      </c>
      <c r="N20" s="115" t="s">
        <v>13</v>
      </c>
      <c r="O20" s="115" t="s">
        <v>14</v>
      </c>
      <c r="P20" s="115" t="s">
        <v>15</v>
      </c>
      <c r="Q20" s="115" t="s">
        <v>16</v>
      </c>
      <c r="R20" s="115" t="s">
        <v>17</v>
      </c>
      <c r="S20" s="115" t="s">
        <v>18</v>
      </c>
      <c r="T20" s="115" t="s">
        <v>19</v>
      </c>
      <c r="U20" s="115" t="s">
        <v>20</v>
      </c>
      <c r="V20" s="115" t="s">
        <v>21</v>
      </c>
      <c r="W20" s="115" t="s">
        <v>22</v>
      </c>
      <c r="X20" s="116" t="s">
        <v>23</v>
      </c>
      <c r="Y20" s="68"/>
    </row>
    <row r="21" spans="1:26" ht="25.5" customHeight="1">
      <c r="A21" s="174" t="s">
        <v>86</v>
      </c>
      <c r="B21" s="175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1" t="str">
        <f>A21</f>
        <v>Statutory Measures</v>
      </c>
      <c r="Z21" s="142"/>
    </row>
    <row r="22" spans="1:28" ht="25.5" customHeight="1">
      <c r="A22" s="180" t="s">
        <v>87</v>
      </c>
      <c r="B22" s="18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48"/>
      <c r="Y22" s="98" t="str">
        <f>A22</f>
        <v>Proposition A</v>
      </c>
      <c r="Z22" s="63"/>
      <c r="AA22" s="56"/>
      <c r="AB22" s="54"/>
    </row>
    <row r="23" spans="1:28" ht="25.5" customHeight="1">
      <c r="A23" s="182" t="s">
        <v>88</v>
      </c>
      <c r="B23" s="183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98" t="str">
        <f>A23</f>
        <v>fee for wireless enhanced 911</v>
      </c>
      <c r="Z23" s="60"/>
      <c r="AA23" s="57"/>
      <c r="AB23" s="54"/>
    </row>
    <row r="24" spans="1:28" ht="25.5" customHeight="1">
      <c r="A24" s="64"/>
      <c r="B24" s="89" t="s">
        <v>89</v>
      </c>
      <c r="C24" s="162">
        <v>58</v>
      </c>
      <c r="D24" s="162">
        <v>60</v>
      </c>
      <c r="E24" s="162">
        <v>39</v>
      </c>
      <c r="F24" s="162">
        <v>75</v>
      </c>
      <c r="G24" s="162">
        <v>92</v>
      </c>
      <c r="H24" s="162">
        <v>106</v>
      </c>
      <c r="I24" s="162">
        <v>33</v>
      </c>
      <c r="J24" s="162">
        <v>50</v>
      </c>
      <c r="K24" s="162">
        <v>147</v>
      </c>
      <c r="L24" s="162">
        <v>35</v>
      </c>
      <c r="M24" s="162">
        <v>29</v>
      </c>
      <c r="N24" s="162">
        <v>73</v>
      </c>
      <c r="O24" s="162">
        <v>175</v>
      </c>
      <c r="P24" s="162">
        <v>120</v>
      </c>
      <c r="Q24" s="162">
        <v>56</v>
      </c>
      <c r="R24" s="162">
        <v>224</v>
      </c>
      <c r="S24" s="162">
        <v>135</v>
      </c>
      <c r="T24" s="162">
        <v>239</v>
      </c>
      <c r="U24" s="162">
        <v>154</v>
      </c>
      <c r="V24" s="162">
        <v>166</v>
      </c>
      <c r="W24" s="162">
        <v>115</v>
      </c>
      <c r="X24" s="165">
        <f>SUM(C24:W24)</f>
        <v>2181</v>
      </c>
      <c r="Y24" s="99" t="str">
        <f>B24</f>
        <v>Yes</v>
      </c>
      <c r="Z24" s="100"/>
      <c r="AA24" s="57"/>
      <c r="AB24" s="54"/>
    </row>
    <row r="25" spans="1:28" ht="25.5" customHeight="1">
      <c r="A25" s="61"/>
      <c r="B25" s="90" t="s">
        <v>91</v>
      </c>
      <c r="C25" s="163">
        <v>211</v>
      </c>
      <c r="D25" s="163">
        <v>115</v>
      </c>
      <c r="E25" s="163">
        <v>116</v>
      </c>
      <c r="F25" s="163">
        <v>162</v>
      </c>
      <c r="G25" s="163">
        <v>223</v>
      </c>
      <c r="H25" s="163">
        <v>233</v>
      </c>
      <c r="I25" s="163">
        <v>62</v>
      </c>
      <c r="J25" s="163">
        <v>171</v>
      </c>
      <c r="K25" s="163">
        <v>243</v>
      </c>
      <c r="L25" s="163">
        <v>71</v>
      </c>
      <c r="M25" s="163">
        <v>93</v>
      </c>
      <c r="N25" s="163">
        <v>160</v>
      </c>
      <c r="O25" s="163">
        <v>404</v>
      </c>
      <c r="P25" s="163">
        <v>297</v>
      </c>
      <c r="Q25" s="163">
        <v>161</v>
      </c>
      <c r="R25" s="163">
        <v>344</v>
      </c>
      <c r="S25" s="163">
        <v>216</v>
      </c>
      <c r="T25" s="163">
        <v>351</v>
      </c>
      <c r="U25" s="163">
        <v>208</v>
      </c>
      <c r="V25" s="163">
        <v>210</v>
      </c>
      <c r="W25" s="163">
        <v>127</v>
      </c>
      <c r="X25" s="165">
        <f>SUM(C25:W25)</f>
        <v>4178</v>
      </c>
      <c r="Y25" s="99" t="str">
        <f>B25</f>
        <v>No</v>
      </c>
      <c r="Z25" s="101"/>
      <c r="AA25" s="57"/>
      <c r="AB25" s="54"/>
    </row>
    <row r="26" spans="1:28" ht="25.5" customHeight="1">
      <c r="A26" s="65"/>
      <c r="B26" s="4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02"/>
      <c r="Z26" s="101"/>
      <c r="AA26" s="54"/>
      <c r="AB26" s="54"/>
    </row>
    <row r="27" spans="1:28" ht="25.5" customHeight="1">
      <c r="A27" s="65"/>
      <c r="B27" s="4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02"/>
      <c r="Z27" s="101"/>
      <c r="AA27" s="54"/>
      <c r="AB27" s="54"/>
    </row>
    <row r="28" spans="1:28" ht="25.5" customHeight="1">
      <c r="A28" s="182" t="s">
        <v>90</v>
      </c>
      <c r="B28" s="183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86" t="str">
        <f>A28</f>
        <v>Proposition B</v>
      </c>
      <c r="Z28" s="187"/>
      <c r="AA28" s="54"/>
      <c r="AB28" s="54"/>
    </row>
    <row r="29" spans="1:28" ht="25.5" customHeight="1">
      <c r="A29" s="184" t="s">
        <v>96</v>
      </c>
      <c r="B29" s="185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88" t="str">
        <f>A29</f>
        <v>four-cent fuel tax and 1/2 cent sales tax increase</v>
      </c>
      <c r="Z29" s="189"/>
      <c r="AA29" s="54"/>
      <c r="AB29" s="54"/>
    </row>
    <row r="30" spans="1:28" ht="25.5" customHeight="1">
      <c r="A30" s="66"/>
      <c r="B30" s="89" t="s">
        <v>89</v>
      </c>
      <c r="C30" s="162">
        <v>37</v>
      </c>
      <c r="D30" s="162">
        <v>47</v>
      </c>
      <c r="E30" s="162">
        <v>30</v>
      </c>
      <c r="F30" s="162">
        <v>49</v>
      </c>
      <c r="G30" s="162">
        <v>65</v>
      </c>
      <c r="H30" s="162">
        <v>90</v>
      </c>
      <c r="I30" s="162">
        <v>21</v>
      </c>
      <c r="J30" s="162">
        <v>46</v>
      </c>
      <c r="K30" s="162">
        <v>92</v>
      </c>
      <c r="L30" s="162">
        <v>27</v>
      </c>
      <c r="M30" s="162">
        <v>26</v>
      </c>
      <c r="N30" s="162">
        <v>55</v>
      </c>
      <c r="O30" s="162">
        <v>142</v>
      </c>
      <c r="P30" s="162">
        <v>87</v>
      </c>
      <c r="Q30" s="162">
        <v>41</v>
      </c>
      <c r="R30" s="162">
        <v>171</v>
      </c>
      <c r="S30" s="162">
        <v>98</v>
      </c>
      <c r="T30" s="162">
        <v>173</v>
      </c>
      <c r="U30" s="162">
        <v>131</v>
      </c>
      <c r="V30" s="162">
        <v>128</v>
      </c>
      <c r="W30" s="162">
        <v>104</v>
      </c>
      <c r="X30" s="165">
        <f>SUM(C30:W30)</f>
        <v>1660</v>
      </c>
      <c r="Y30" s="99" t="str">
        <f>B30</f>
        <v>Yes</v>
      </c>
      <c r="Z30" s="103"/>
      <c r="AA30" s="56"/>
      <c r="AB30" s="54"/>
    </row>
    <row r="31" spans="1:28" ht="25.5" customHeight="1">
      <c r="A31" s="67"/>
      <c r="B31" s="91" t="s">
        <v>91</v>
      </c>
      <c r="C31" s="148">
        <v>231</v>
      </c>
      <c r="D31" s="148">
        <v>130</v>
      </c>
      <c r="E31" s="148">
        <v>125</v>
      </c>
      <c r="F31" s="148">
        <v>188</v>
      </c>
      <c r="G31" s="148">
        <v>255</v>
      </c>
      <c r="H31" s="148">
        <v>255</v>
      </c>
      <c r="I31" s="148">
        <v>74</v>
      </c>
      <c r="J31" s="148">
        <v>176</v>
      </c>
      <c r="K31" s="148">
        <v>301</v>
      </c>
      <c r="L31" s="148">
        <v>80</v>
      </c>
      <c r="M31" s="148">
        <v>97</v>
      </c>
      <c r="N31" s="148">
        <v>181</v>
      </c>
      <c r="O31" s="148">
        <v>437</v>
      </c>
      <c r="P31" s="148">
        <v>337</v>
      </c>
      <c r="Q31" s="148">
        <v>178</v>
      </c>
      <c r="R31" s="148">
        <v>398</v>
      </c>
      <c r="S31" s="148">
        <v>256</v>
      </c>
      <c r="T31" s="148">
        <v>421</v>
      </c>
      <c r="U31" s="148">
        <v>233</v>
      </c>
      <c r="V31" s="148">
        <v>250</v>
      </c>
      <c r="W31" s="148">
        <v>138</v>
      </c>
      <c r="X31" s="165">
        <f>SUM(C31:W31)</f>
        <v>4741</v>
      </c>
      <c r="Y31" s="104" t="str">
        <f>B31</f>
        <v>No</v>
      </c>
      <c r="Z31" s="105"/>
      <c r="AA31" s="57"/>
      <c r="AB31" s="54"/>
    </row>
    <row r="32" spans="1:28" ht="14.25" customHeight="1">
      <c r="A32" s="43"/>
      <c r="B32" s="39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5"/>
      <c r="Y32" s="43"/>
      <c r="Z32" s="43"/>
      <c r="AA32" s="57"/>
      <c r="AB32" s="54"/>
    </row>
    <row r="33" spans="1:28" ht="14.25" customHeight="1">
      <c r="A33" s="43"/>
      <c r="B33" s="43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3"/>
      <c r="Z33" s="43"/>
      <c r="AA33" s="57"/>
      <c r="AB33" s="54"/>
    </row>
    <row r="34" spans="1:28" ht="14.25" customHeight="1">
      <c r="A34" s="43"/>
      <c r="B34" s="43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3"/>
      <c r="Z34" s="43"/>
      <c r="AA34" s="57"/>
      <c r="AB34" s="54"/>
    </row>
    <row r="35" spans="1:28" ht="19.5" customHeight="1">
      <c r="A35" s="40"/>
      <c r="B35" s="40"/>
      <c r="C35" s="114" t="s">
        <v>3</v>
      </c>
      <c r="D35" s="115" t="s">
        <v>4</v>
      </c>
      <c r="E35" s="115" t="s">
        <v>5</v>
      </c>
      <c r="F35" s="115" t="s">
        <v>6</v>
      </c>
      <c r="G35" s="115" t="s">
        <v>7</v>
      </c>
      <c r="H35" s="115" t="s">
        <v>8</v>
      </c>
      <c r="I35" s="115" t="s">
        <v>9</v>
      </c>
      <c r="J35" s="115" t="s">
        <v>10</v>
      </c>
      <c r="K35" s="115" t="s">
        <v>11</v>
      </c>
      <c r="L35" s="115" t="s">
        <v>12</v>
      </c>
      <c r="M35" s="115" t="s">
        <v>58</v>
      </c>
      <c r="N35" s="115" t="s">
        <v>13</v>
      </c>
      <c r="O35" s="115" t="s">
        <v>14</v>
      </c>
      <c r="P35" s="115" t="s">
        <v>15</v>
      </c>
      <c r="Q35" s="115" t="s">
        <v>16</v>
      </c>
      <c r="R35" s="115" t="s">
        <v>17</v>
      </c>
      <c r="S35" s="115" t="s">
        <v>18</v>
      </c>
      <c r="T35" s="115" t="s">
        <v>19</v>
      </c>
      <c r="U35" s="115" t="s">
        <v>20</v>
      </c>
      <c r="V35" s="115" t="s">
        <v>21</v>
      </c>
      <c r="W35" s="115" t="s">
        <v>22</v>
      </c>
      <c r="X35" s="117" t="s">
        <v>23</v>
      </c>
      <c r="Y35" s="47"/>
      <c r="Z35" s="47"/>
      <c r="AA35" s="57"/>
      <c r="AB35" s="54"/>
    </row>
    <row r="36" spans="1:28" ht="25.5" customHeight="1">
      <c r="A36" s="174" t="s">
        <v>92</v>
      </c>
      <c r="B36" s="175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90" t="str">
        <f>A36</f>
        <v>Holden R-3 School</v>
      </c>
      <c r="Z36" s="191"/>
      <c r="AA36" s="57"/>
      <c r="AB36" s="54"/>
    </row>
    <row r="37" spans="1:28" ht="25.5" customHeight="1">
      <c r="A37" s="92" t="s">
        <v>95</v>
      </c>
      <c r="B37" s="9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8" t="str">
        <f>A37</f>
        <v>Issue Bonds ($7,660,000)</v>
      </c>
      <c r="Z37" s="100"/>
      <c r="AA37" s="57"/>
      <c r="AB37" s="54"/>
    </row>
    <row r="38" spans="1:28" ht="25.5" customHeight="1">
      <c r="A38" s="61"/>
      <c r="B38" s="90" t="s">
        <v>89</v>
      </c>
      <c r="C38" s="163">
        <v>8</v>
      </c>
      <c r="D38" s="163">
        <v>18</v>
      </c>
      <c r="E38" s="138"/>
      <c r="F38" s="138"/>
      <c r="G38" s="163">
        <v>121</v>
      </c>
      <c r="H38" s="163">
        <v>185</v>
      </c>
      <c r="I38" s="138"/>
      <c r="J38" s="163">
        <v>15</v>
      </c>
      <c r="K38" s="138"/>
      <c r="L38" s="138"/>
      <c r="M38" s="138"/>
      <c r="N38" s="138"/>
      <c r="O38" s="163">
        <v>233</v>
      </c>
      <c r="P38" s="138"/>
      <c r="Q38" s="163">
        <v>74</v>
      </c>
      <c r="R38" s="138"/>
      <c r="S38" s="138"/>
      <c r="T38" s="138"/>
      <c r="U38" s="138"/>
      <c r="V38" s="138"/>
      <c r="W38" s="163">
        <v>18</v>
      </c>
      <c r="X38" s="165">
        <f>SUM(C38:W38)</f>
        <v>672</v>
      </c>
      <c r="Y38" s="99" t="str">
        <f>B38</f>
        <v>Yes</v>
      </c>
      <c r="Z38" s="101"/>
      <c r="AA38" s="57"/>
      <c r="AB38" s="54"/>
    </row>
    <row r="39" spans="1:28" ht="25.5" customHeight="1">
      <c r="A39" s="62"/>
      <c r="B39" s="91" t="s">
        <v>91</v>
      </c>
      <c r="C39" s="147">
        <v>14</v>
      </c>
      <c r="D39" s="147">
        <v>37</v>
      </c>
      <c r="E39" s="139"/>
      <c r="F39" s="139"/>
      <c r="G39" s="147">
        <v>184</v>
      </c>
      <c r="H39" s="147">
        <v>162</v>
      </c>
      <c r="I39" s="139"/>
      <c r="J39" s="147">
        <v>22</v>
      </c>
      <c r="K39" s="139"/>
      <c r="L39" s="139"/>
      <c r="M39" s="139"/>
      <c r="N39" s="139"/>
      <c r="O39" s="147">
        <v>262</v>
      </c>
      <c r="P39" s="139"/>
      <c r="Q39" s="147">
        <v>136</v>
      </c>
      <c r="R39" s="139"/>
      <c r="S39" s="139"/>
      <c r="T39" s="139"/>
      <c r="U39" s="139"/>
      <c r="V39" s="139"/>
      <c r="W39" s="147">
        <v>12</v>
      </c>
      <c r="X39" s="165">
        <f>SUM(C39:W39)</f>
        <v>829</v>
      </c>
      <c r="Y39" s="104" t="str">
        <f>B39</f>
        <v>No</v>
      </c>
      <c r="Z39" s="106"/>
      <c r="AA39" s="57"/>
      <c r="AB39" s="54"/>
    </row>
    <row r="40" spans="1:28" ht="14.25" customHeight="1">
      <c r="A40" s="48"/>
      <c r="B40" s="3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0"/>
      <c r="Y40" s="19"/>
      <c r="Z40" s="48"/>
      <c r="AA40" s="57"/>
      <c r="AB40" s="54"/>
    </row>
    <row r="41" ht="14.25" customHeight="1"/>
    <row r="42" ht="14.25" customHeight="1"/>
    <row r="43" spans="3:24" ht="20.25">
      <c r="C43" s="114" t="s">
        <v>3</v>
      </c>
      <c r="D43" s="115" t="s">
        <v>4</v>
      </c>
      <c r="E43" s="115" t="s">
        <v>5</v>
      </c>
      <c r="F43" s="115" t="s">
        <v>6</v>
      </c>
      <c r="G43" s="115" t="s">
        <v>7</v>
      </c>
      <c r="H43" s="115" t="s">
        <v>8</v>
      </c>
      <c r="I43" s="115" t="s">
        <v>9</v>
      </c>
      <c r="J43" s="115" t="s">
        <v>10</v>
      </c>
      <c r="K43" s="115" t="s">
        <v>11</v>
      </c>
      <c r="L43" s="115" t="s">
        <v>12</v>
      </c>
      <c r="M43" s="115" t="s">
        <v>58</v>
      </c>
      <c r="N43" s="115" t="s">
        <v>13</v>
      </c>
      <c r="O43" s="115" t="s">
        <v>14</v>
      </c>
      <c r="P43" s="115" t="s">
        <v>15</v>
      </c>
      <c r="Q43" s="115" t="s">
        <v>16</v>
      </c>
      <c r="R43" s="115" t="s">
        <v>17</v>
      </c>
      <c r="S43" s="115" t="s">
        <v>18</v>
      </c>
      <c r="T43" s="115" t="s">
        <v>19</v>
      </c>
      <c r="U43" s="115" t="s">
        <v>20</v>
      </c>
      <c r="V43" s="115" t="s">
        <v>21</v>
      </c>
      <c r="W43" s="115" t="s">
        <v>22</v>
      </c>
      <c r="X43" s="117" t="s">
        <v>23</v>
      </c>
    </row>
    <row r="44" spans="1:26" ht="25.5" customHeight="1">
      <c r="A44" s="176" t="s">
        <v>93</v>
      </c>
      <c r="B44" s="17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92" t="str">
        <f>A44</f>
        <v>Leeton R-10 School</v>
      </c>
      <c r="Z44" s="193"/>
    </row>
    <row r="45" spans="1:26" ht="25.5" customHeight="1">
      <c r="A45" s="178" t="s">
        <v>94</v>
      </c>
      <c r="B45" s="17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86" t="str">
        <f>A45</f>
        <v>Issue General Obligation Bonds ($900,000)</v>
      </c>
      <c r="Z45" s="187"/>
    </row>
    <row r="46" spans="1:26" ht="25.5" customHeight="1">
      <c r="A46" s="58"/>
      <c r="B46" s="93" t="s">
        <v>89</v>
      </c>
      <c r="C46" s="137"/>
      <c r="D46" s="137"/>
      <c r="E46" s="137"/>
      <c r="F46" s="137"/>
      <c r="G46" s="137"/>
      <c r="H46" s="137"/>
      <c r="I46" s="161">
        <v>21</v>
      </c>
      <c r="J46" s="137"/>
      <c r="K46" s="137"/>
      <c r="L46" s="137"/>
      <c r="M46" s="137"/>
      <c r="N46" s="137"/>
      <c r="O46" s="137"/>
      <c r="P46" s="161">
        <v>180</v>
      </c>
      <c r="Q46" s="137"/>
      <c r="R46" s="137"/>
      <c r="S46" s="137"/>
      <c r="T46" s="137"/>
      <c r="U46" s="137"/>
      <c r="V46" s="137"/>
      <c r="W46" s="161">
        <v>9</v>
      </c>
      <c r="X46" s="165">
        <f>SUM(C46:W46)</f>
        <v>210</v>
      </c>
      <c r="Y46" s="99" t="str">
        <f>B46</f>
        <v>Yes</v>
      </c>
      <c r="Z46" s="107"/>
    </row>
    <row r="47" spans="1:26" ht="25.5" customHeight="1">
      <c r="A47" s="59"/>
      <c r="B47" s="94" t="s">
        <v>91</v>
      </c>
      <c r="C47" s="137"/>
      <c r="D47" s="137"/>
      <c r="E47" s="137"/>
      <c r="F47" s="137"/>
      <c r="G47" s="137"/>
      <c r="H47" s="137"/>
      <c r="I47" s="161">
        <v>27</v>
      </c>
      <c r="J47" s="137"/>
      <c r="K47" s="137"/>
      <c r="L47" s="137"/>
      <c r="M47" s="137"/>
      <c r="N47" s="137"/>
      <c r="O47" s="137"/>
      <c r="P47" s="161">
        <v>200</v>
      </c>
      <c r="Q47" s="137"/>
      <c r="R47" s="137"/>
      <c r="S47" s="137"/>
      <c r="T47" s="137"/>
      <c r="U47" s="137"/>
      <c r="V47" s="137"/>
      <c r="W47" s="161">
        <v>9</v>
      </c>
      <c r="X47" s="165">
        <f>SUM(C47:W47)</f>
        <v>236</v>
      </c>
      <c r="Y47" s="104" t="str">
        <f>B47</f>
        <v>No</v>
      </c>
      <c r="Z47" s="108"/>
    </row>
    <row r="48" ht="15" customHeight="1"/>
    <row r="49" ht="15" customHeight="1"/>
  </sheetData>
  <mergeCells count="16">
    <mergeCell ref="Y45:Z45"/>
    <mergeCell ref="Y28:Z28"/>
    <mergeCell ref="Y29:Z29"/>
    <mergeCell ref="Y36:Z36"/>
    <mergeCell ref="Y44:Z44"/>
    <mergeCell ref="A45:B45"/>
    <mergeCell ref="A21:B21"/>
    <mergeCell ref="A22:B22"/>
    <mergeCell ref="A23:B23"/>
    <mergeCell ref="A29:B29"/>
    <mergeCell ref="A28:B28"/>
    <mergeCell ref="A2:AA2"/>
    <mergeCell ref="A1:AA1"/>
    <mergeCell ref="A36:B36"/>
    <mergeCell ref="A44:B44"/>
    <mergeCell ref="A3:AA3"/>
  </mergeCells>
  <printOptions/>
  <pageMargins left="0.75" right="0.75" top="1" bottom="1" header="0.5" footer="0.5"/>
  <pageSetup fitToHeight="1" fitToWidth="1" horizontalDpi="600" verticalDpi="600" orientation="landscape" paperSize="3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Dianna Thompson</cp:lastModifiedBy>
  <cp:lastPrinted>2002-08-08T15:25:49Z</cp:lastPrinted>
  <dcterms:created xsi:type="dcterms:W3CDTF">2002-07-11T18:29:15Z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