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9300" windowHeight="4920" tabRatio="597" firstSheet="4" activeTab="10"/>
  </bookViews>
  <sheets>
    <sheet name="Wbg SE1- Mont" sheetId="1" r:id="rId1"/>
    <sheet name="Wbg SE2-NE" sheetId="2" r:id="rId2"/>
    <sheet name="Wbg SW-NW" sheetId="3" r:id="rId3"/>
    <sheet name="Kingsville-NH-SH-RoseHill" sheetId="4" r:id="rId4"/>
    <sheet name="Knob Noster-Low" sheetId="5" r:id="rId5"/>
    <sheet name="Centerview-Columbus" sheetId="6" r:id="rId6"/>
    <sheet name="Chilhowee" sheetId="7" r:id="rId7"/>
    <sheet name="Post Oak-Jefferson" sheetId="8" r:id="rId8"/>
    <sheet name="Pittsville" sheetId="9" r:id="rId9"/>
    <sheet name="Hazel Hill-Simpson" sheetId="10" r:id="rId10"/>
    <sheet name="Summary" sheetId="11" r:id="rId11"/>
    <sheet name="Sheet1" sheetId="12" r:id="rId12"/>
    <sheet name="Sheet2" sheetId="13" r:id="rId13"/>
    <sheet name="Sheet3" sheetId="14" r:id="rId14"/>
  </sheets>
  <definedNames>
    <definedName name="_xlnm.Print_Area" localSheetId="5">'Centerview-Columbus'!$A$1:$H$48</definedName>
    <definedName name="_xlnm.Print_Area" localSheetId="3">'Kingsville-NH-SH-RoseHill'!$A$1:$H$103</definedName>
    <definedName name="_xlnm.Print_Area" localSheetId="10">'Summary'!$A$1:$O$351</definedName>
    <definedName name="_xlnm.Print_Area" localSheetId="0">'Wbg SE1- Mont'!$A$1:$I$44</definedName>
    <definedName name="_xlnm.Print_Area" localSheetId="1">'Wbg SE2-NE'!$A$1:$H$56</definedName>
    <definedName name="_xlnm.Print_Area" localSheetId="2">'Wbg SW-NW'!$A$1:$G$63</definedName>
  </definedNames>
  <calcPr fullCalcOnLoad="1"/>
</workbook>
</file>

<file path=xl/sharedStrings.xml><?xml version="1.0" encoding="utf-8"?>
<sst xmlns="http://schemas.openxmlformats.org/spreadsheetml/2006/main" count="831" uniqueCount="266">
  <si>
    <t>City of Warrensburg</t>
  </si>
  <si>
    <t>Warrensburg R-6 School District</t>
  </si>
  <si>
    <t>Johnson County R-7 School District</t>
  </si>
  <si>
    <t>City of Holden</t>
  </si>
  <si>
    <t>Holden R-3 School District</t>
  </si>
  <si>
    <t>Kingsville R-1 School District</t>
  </si>
  <si>
    <t>City of Knob Noster</t>
  </si>
  <si>
    <t>City of Centerview</t>
  </si>
  <si>
    <t>Chilhowee R-4 School District</t>
  </si>
  <si>
    <t>Chilhowee Precinct</t>
  </si>
  <si>
    <t>City of Chilhowee</t>
  </si>
  <si>
    <t>City of Kingsville</t>
  </si>
  <si>
    <t>City of Leeton</t>
  </si>
  <si>
    <t>Pittsville Precinct</t>
  </si>
  <si>
    <t>Chilhowee</t>
  </si>
  <si>
    <t>Pittsville</t>
  </si>
  <si>
    <t>Simpson</t>
  </si>
  <si>
    <t>Lowland</t>
  </si>
  <si>
    <t>Absentee</t>
  </si>
  <si>
    <t>Totals</t>
  </si>
  <si>
    <t>Total</t>
  </si>
  <si>
    <t xml:space="preserve"> </t>
  </si>
  <si>
    <t>Lone Jack C-6 School District</t>
  </si>
  <si>
    <t>Johnson County</t>
  </si>
  <si>
    <t>Montserrat/Warrensburg SE-1 Precinct</t>
  </si>
  <si>
    <t xml:space="preserve">Warrensburg SE-2/NE </t>
  </si>
  <si>
    <t>Warrensburg NW/SW Precinct</t>
  </si>
  <si>
    <t>Kingsville/North/South Holden/Rose Hill Precinct</t>
  </si>
  <si>
    <t>Knob Noster/Lowland Precinct</t>
  </si>
  <si>
    <t>Centerview/Columbus Precinct</t>
  </si>
  <si>
    <t>Jefferson/Post Oak Precinct</t>
  </si>
  <si>
    <t>Hazel Hill/Simpson Precinct</t>
  </si>
  <si>
    <t>Wbg SE1/Mont</t>
  </si>
  <si>
    <t>Wbg SE 2/NE</t>
  </si>
  <si>
    <t>Wbg SW/NW</t>
  </si>
  <si>
    <t>King/N H/SH/RH</t>
  </si>
  <si>
    <t>K N/Lowland</t>
  </si>
  <si>
    <t>Jefferson/Post</t>
  </si>
  <si>
    <t>Hazel Hill/Simp</t>
  </si>
  <si>
    <t>Cent/Columbus</t>
  </si>
  <si>
    <t>Odessa LR-7 School District</t>
  </si>
  <si>
    <t>Columbus</t>
  </si>
  <si>
    <t>Concordia LR-2 School</t>
  </si>
  <si>
    <t>King/N H/S H/RH</t>
  </si>
  <si>
    <t>Council Members -Vote for One</t>
  </si>
  <si>
    <t>3 Year Term</t>
  </si>
  <si>
    <t>Ward 1 Council Member - Vote for One</t>
  </si>
  <si>
    <t>2 Year Term</t>
  </si>
  <si>
    <t>West Ward Alderman - Vote for One</t>
  </si>
  <si>
    <t>East Ward Alderman - Vote for One</t>
  </si>
  <si>
    <t>South Ward Alderman - Vote for One</t>
  </si>
  <si>
    <t>North Ward Alderman - Vote for One</t>
  </si>
  <si>
    <t>Ward I Alderman - Vote for One</t>
  </si>
  <si>
    <t>Ward II Alderman - Vote for One</t>
  </si>
  <si>
    <t>Proposition I Director - Vote for Two</t>
  </si>
  <si>
    <t>Director - Vote for Two</t>
  </si>
  <si>
    <t>LR-2 SchoolDistrict (Concordia/Lafayette County)</t>
  </si>
  <si>
    <t xml:space="preserve">LR-7 School District (Odessa/Lafayette County) </t>
  </si>
  <si>
    <t>Rose Hill</t>
  </si>
  <si>
    <t>Oak Grove JR-6 School District</t>
  </si>
  <si>
    <t>Knob Noster R-8 School District</t>
  </si>
  <si>
    <t>Warrensburg R-6  School District</t>
  </si>
  <si>
    <t>Sherwood CR-8 School District</t>
  </si>
  <si>
    <t xml:space="preserve">J-6 School District (Oak Grove/Jackson County) </t>
  </si>
  <si>
    <t>Board Member - Vote for Two</t>
  </si>
  <si>
    <t>Post Oak/Jeff</t>
  </si>
  <si>
    <t>Ward 2 Council Member - Vote for One</t>
  </si>
  <si>
    <t>Council Members -Vote for Two</t>
  </si>
  <si>
    <t>Windsor HR-1 School District</t>
  </si>
  <si>
    <t>Leeton R-10 School District</t>
  </si>
  <si>
    <t>No Election as per 115.124.RSMo</t>
  </si>
  <si>
    <t>Public Water District #1</t>
  </si>
  <si>
    <t>Public Water District #2</t>
  </si>
  <si>
    <t>Public Water District #3</t>
  </si>
  <si>
    <t>Trish Engel</t>
  </si>
  <si>
    <t>Julie Stout</t>
  </si>
  <si>
    <t>Mike Collens</t>
  </si>
  <si>
    <t>Joseph Clark</t>
  </si>
  <si>
    <t>Don Butterfield</t>
  </si>
  <si>
    <t>Curt Dyer</t>
  </si>
  <si>
    <t>Deanna L. Westenhaver</t>
  </si>
  <si>
    <t>Angie Thomas</t>
  </si>
  <si>
    <t>James Nipko</t>
  </si>
  <si>
    <t>unexpired one year term</t>
  </si>
  <si>
    <t>Neil Carter</t>
  </si>
  <si>
    <t xml:space="preserve"> Ward 3 Council Member - Vote for One</t>
  </si>
  <si>
    <t xml:space="preserve">   Ward 4 Council Member-Vote for One</t>
  </si>
  <si>
    <t>Terry Lewis</t>
  </si>
  <si>
    <t>Scotty Walker</t>
  </si>
  <si>
    <t>Mayor Vote for One</t>
  </si>
  <si>
    <t>John H. Cohen, Jr</t>
  </si>
  <si>
    <t>Stanley K. Hall</t>
  </si>
  <si>
    <t>Ward 1 Alderman Vote for One</t>
  </si>
  <si>
    <t>Francis Alderson</t>
  </si>
  <si>
    <t>Ward 2 Alderman Vote for One</t>
  </si>
  <si>
    <t>Wendy Palomo</t>
  </si>
  <si>
    <t>Ward 3 Alderman Vote for One</t>
  </si>
  <si>
    <t>City Collector Vote for One</t>
  </si>
  <si>
    <t>Christina Limback</t>
  </si>
  <si>
    <t>Bill Fletcher</t>
  </si>
  <si>
    <t>Kenneth Slayor</t>
  </si>
  <si>
    <t>Mayor- Vote for One</t>
  </si>
  <si>
    <t>Herbert Brockhaus</t>
  </si>
  <si>
    <t>John McRoy</t>
  </si>
  <si>
    <t>Gary King</t>
  </si>
  <si>
    <t>Robin K. Miller</t>
  </si>
  <si>
    <t>Joe Anstine</t>
  </si>
  <si>
    <t>Joe Storms</t>
  </si>
  <si>
    <t>Darrin Anderson</t>
  </si>
  <si>
    <t>Rebecca "Becky" Van Hooser</t>
  </si>
  <si>
    <t>Tom Haun</t>
  </si>
  <si>
    <t>David Loveall</t>
  </si>
  <si>
    <t>Rebecca "Becky"VanHooser</t>
  </si>
  <si>
    <t>Dan Malott</t>
  </si>
  <si>
    <t>Matthew D. West</t>
  </si>
  <si>
    <t>Matt Owsley</t>
  </si>
  <si>
    <t>Randy James Burford</t>
  </si>
  <si>
    <t>Patrick Harness</t>
  </si>
  <si>
    <t>Mylissa Jennings</t>
  </si>
  <si>
    <t>Mathew V. Arne</t>
  </si>
  <si>
    <t>Willie Tichenor</t>
  </si>
  <si>
    <t>Proposition 1 Director - Vote for Three</t>
  </si>
  <si>
    <t>Willie Ticheor</t>
  </si>
  <si>
    <t>Matthew V. Arne</t>
  </si>
  <si>
    <t>Board Members - Vote for Three</t>
  </si>
  <si>
    <t>Teresa A. Collins</t>
  </si>
  <si>
    <t>Paul Tyree</t>
  </si>
  <si>
    <t>Lisa S. Dyer</t>
  </si>
  <si>
    <t>Mark Curtis</t>
  </si>
  <si>
    <t>Cathy Winger</t>
  </si>
  <si>
    <t>Tereasa A. Collins</t>
  </si>
  <si>
    <t xml:space="preserve">Teresa A. Collins </t>
  </si>
  <si>
    <t>Tammy Shanks</t>
  </si>
  <si>
    <t>Rick Ring</t>
  </si>
  <si>
    <t>Becky Brookshier</t>
  </si>
  <si>
    <t>Alice Mistler</t>
  </si>
  <si>
    <t>Tony Reynolds</t>
  </si>
  <si>
    <t>Jason Parsons</t>
  </si>
  <si>
    <t>Janet Everhart</t>
  </si>
  <si>
    <t>Tony Renolds</t>
  </si>
  <si>
    <t>Knob Noster R-VIII School District Vote for Three</t>
  </si>
  <si>
    <t>Robin D. Krause</t>
  </si>
  <si>
    <t>Jesse O. Sahlfeld</t>
  </si>
  <si>
    <t>Kevin Butler</t>
  </si>
  <si>
    <t>Catrina (Trina) Coleman</t>
  </si>
  <si>
    <t>Ed Foffle</t>
  </si>
  <si>
    <t>Proposition I Director - Vote for Three</t>
  </si>
  <si>
    <t>Director - Vote for Three</t>
  </si>
  <si>
    <t>Michael "Mike" Graves</t>
  </si>
  <si>
    <t>David Keener</t>
  </si>
  <si>
    <t>Mark Rinehart</t>
  </si>
  <si>
    <t>Danny Barker</t>
  </si>
  <si>
    <t>Shannon Chura</t>
  </si>
  <si>
    <t>Proposition 1. Director Vote for Three</t>
  </si>
  <si>
    <t>Scott Eddleman</t>
  </si>
  <si>
    <t>Joe Kelsay</t>
  </si>
  <si>
    <t>George W. Wade, Jr.</t>
  </si>
  <si>
    <t>Tony Burnworth</t>
  </si>
  <si>
    <t>Rusty Miller</t>
  </si>
  <si>
    <t>John G. Foster</t>
  </si>
  <si>
    <t>Bo Johnson</t>
  </si>
  <si>
    <t>Kathy L. Cooper</t>
  </si>
  <si>
    <t>Cathy Roberts</t>
  </si>
  <si>
    <t>Director -Vote for Three</t>
  </si>
  <si>
    <t xml:space="preserve"> 3 Year Term</t>
  </si>
  <si>
    <t>Sue Alexander</t>
  </si>
  <si>
    <t>Scott Fleming</t>
  </si>
  <si>
    <t>Troy Pavlica</t>
  </si>
  <si>
    <t>Jennifer Smith</t>
  </si>
  <si>
    <t>Ricki Lawler</t>
  </si>
  <si>
    <t>LR-2 School District Vote for Three</t>
  </si>
  <si>
    <t>Bart A. Brackman</t>
  </si>
  <si>
    <t>Tony Bittiker</t>
  </si>
  <si>
    <t>Douglas R. Limback</t>
  </si>
  <si>
    <t>James Rudy</t>
  </si>
  <si>
    <t>Brian K. Young</t>
  </si>
  <si>
    <t>Beth A. (Hawthorne) Fox</t>
  </si>
  <si>
    <t>Ronnie Steelman</t>
  </si>
  <si>
    <t>Tim Wulfekotter</t>
  </si>
  <si>
    <t>Ray Sullivan</t>
  </si>
  <si>
    <t>Bruce Meinershagen</t>
  </si>
  <si>
    <t>Robert Conchola, Jr.</t>
  </si>
  <si>
    <t xml:space="preserve">Bruce Meinershagen </t>
  </si>
  <si>
    <t>Lloyd L. Stever</t>
  </si>
  <si>
    <t>Alderman At Large-Vote for Two</t>
  </si>
  <si>
    <t xml:space="preserve">    Board Member - Vote for Three</t>
  </si>
  <si>
    <t xml:space="preserve">     Board Member - Vote for Three</t>
  </si>
  <si>
    <t>Proposition 1: Director - Vote for Three</t>
  </si>
  <si>
    <t xml:space="preserve"> Director - Vote for Three</t>
  </si>
  <si>
    <t>Proposition 1. Director- Vote for Three</t>
  </si>
  <si>
    <t>Proposition 1. Director - Vote for Three</t>
  </si>
  <si>
    <t>Question 1 Blackwater Reorganized Sewer District</t>
  </si>
  <si>
    <t>Dorothy Wakeman</t>
  </si>
  <si>
    <t>James Clarence, Jr.(write-in)</t>
  </si>
  <si>
    <t>Director-Vote for Three</t>
  </si>
  <si>
    <t>JoCo Fire Dist. #1</t>
  </si>
  <si>
    <t>JoCo Fire Dist. #2</t>
  </si>
  <si>
    <t>Concordia Fire Dist</t>
  </si>
  <si>
    <t>WMMC</t>
  </si>
  <si>
    <t>JoCo Com. Health</t>
  </si>
  <si>
    <t>Southeast Sewer</t>
  </si>
  <si>
    <t>JoCo Ambulance</t>
  </si>
  <si>
    <t>Windson Ambulance</t>
  </si>
  <si>
    <t>JoCo Emergency Services Board</t>
  </si>
  <si>
    <t>Three Year Term</t>
  </si>
  <si>
    <t>Proposition I Director</t>
  </si>
  <si>
    <t>West Ward Alderman (vote for on)</t>
  </si>
  <si>
    <t>East Ward Alderman-Vote for One</t>
  </si>
  <si>
    <t>YES</t>
  </si>
  <si>
    <t>NO</t>
  </si>
  <si>
    <t>Blackwater Reorganized Sewer Question 1</t>
  </si>
  <si>
    <t>Christie Basye (Write-in)</t>
  </si>
  <si>
    <t>Don McCune (Write -in)</t>
  </si>
  <si>
    <t>Kenneth Parker McNeel, Jr. (Write-in)</t>
  </si>
  <si>
    <t>Mike DaVolt (Write-in)</t>
  </si>
  <si>
    <t>Donnie Willcockson (Write-in)</t>
  </si>
  <si>
    <t>Robert Bursby (Write-in)</t>
  </si>
  <si>
    <t>Steve Pope (Write-in)</t>
  </si>
  <si>
    <t>Donnie E Willcockson (Write-in)</t>
  </si>
  <si>
    <t>James Johnson (Write-in)</t>
  </si>
  <si>
    <t>Jim Johnson (Write-in)</t>
  </si>
  <si>
    <t>Belinda Watson (Write -in)</t>
  </si>
  <si>
    <t>Balina Watson (Write-in)</t>
  </si>
  <si>
    <t>Belinda Oswley (Write-in)</t>
  </si>
  <si>
    <t>Melissa Watson (Write-in)</t>
  </si>
  <si>
    <t>Kenneth Parker McNeel, Jr (Write-in)</t>
  </si>
  <si>
    <t>Parker McNeel (Write-in)</t>
  </si>
  <si>
    <t>Kenneth Parker McNeil Jr. (Write-in)</t>
  </si>
  <si>
    <t>Jim Limback (Write-in)</t>
  </si>
  <si>
    <t>J. Limback (Write-in)</t>
  </si>
  <si>
    <t>James Limback (Write-in)</t>
  </si>
  <si>
    <t>Jim Limbach (Write-in)</t>
  </si>
  <si>
    <t>Kenneth Parker McNeel (Write-in)</t>
  </si>
  <si>
    <t xml:space="preserve"> Parker McNeil  (Write-in)</t>
  </si>
  <si>
    <t>Kenneth Parker McNeil Jr(Write-in)</t>
  </si>
  <si>
    <t>Kenneth A Parker McNeal Jr. (Write-in)</t>
  </si>
  <si>
    <t>Kenneth  Parker McNeel (Write-in)</t>
  </si>
  <si>
    <t>Ken Parker McNeal Jr. (Write-in)</t>
  </si>
  <si>
    <t>Kenneth Parker McNeal (Write-in)</t>
  </si>
  <si>
    <t>Kenneth Parker McNeil (Write-in)</t>
  </si>
  <si>
    <t>Parker McNeal (Write-in)</t>
  </si>
  <si>
    <t>Parker (Write-in)</t>
  </si>
  <si>
    <t>Parker McNeil (Write-in)</t>
  </si>
  <si>
    <t>Parker McNeel Jr. (Write-in)</t>
  </si>
  <si>
    <t>K. Parker McNeel (Write-in)</t>
  </si>
  <si>
    <t>Kenneth McNeel (Write-in)</t>
  </si>
  <si>
    <t>Kenneth P. McNeel (Write-in)</t>
  </si>
  <si>
    <t>Parker Oniel (Write-in)</t>
  </si>
  <si>
    <t>Parker McNeal Jr. (Write-in)</t>
  </si>
  <si>
    <t>Parker McNiel (Write-in)</t>
  </si>
  <si>
    <t>Kenneth Parker McNeal Jr. (Write-in)</t>
  </si>
  <si>
    <t>K. Parker McNeel Jr. (Write-in)</t>
  </si>
  <si>
    <t>K. Parker McNeel  (Write-in)</t>
  </si>
  <si>
    <t>McNeel (Write-in)</t>
  </si>
  <si>
    <t>Kenneth Parker McNeal II (Write-in)</t>
  </si>
  <si>
    <t>Ken Parker McNeil (Write-in)</t>
  </si>
  <si>
    <t>Keneth McNeil (Write-in)</t>
  </si>
  <si>
    <t>Kenneth McNeal (Write-in)</t>
  </si>
  <si>
    <t>Kenneth Parker McNell Jr. (Write-in)</t>
  </si>
  <si>
    <t>Patker NcNeel (Write-in)</t>
  </si>
  <si>
    <t>Kenneth McNiel (Write-in)</t>
  </si>
  <si>
    <t>Parker McNell (Write-in)</t>
  </si>
  <si>
    <t>Knob Noster R-VIII School District</t>
  </si>
  <si>
    <t xml:space="preserve">Knob Noster R-VIII School District </t>
  </si>
  <si>
    <t>Question to create district</t>
  </si>
  <si>
    <t>End of page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</si>
</sst>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6"/>
      <name val="Arial"/>
      <family val="2"/>
    </font>
    <font>
      <sz val="18"/>
      <name val="Arial"/>
      <family val="0"/>
    </font>
    <font>
      <u val="single"/>
      <sz val="10"/>
      <name val="Arial"/>
      <family val="0"/>
    </font>
    <font>
      <b/>
      <u val="single"/>
      <sz val="16"/>
      <name val="Arial"/>
      <family val="0"/>
    </font>
    <font>
      <u val="single"/>
      <sz val="14"/>
      <name val="Arial"/>
      <family val="0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FF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medium"/>
      <bottom style="thick">
        <color indexed="63"/>
      </bottom>
    </border>
    <border>
      <left style="thin">
        <color indexed="63"/>
      </left>
      <right style="thick">
        <color indexed="63"/>
      </right>
      <top style="medium"/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ck">
        <color indexed="63"/>
      </bottom>
    </border>
    <border>
      <left>
        <color indexed="63"/>
      </left>
      <right style="thin">
        <color indexed="63"/>
      </right>
      <top style="medium"/>
      <bottom style="thick">
        <color indexed="63"/>
      </bottom>
    </border>
    <border>
      <left style="medium"/>
      <right style="medium"/>
      <top style="medium"/>
      <bottom style="thick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63"/>
      </right>
      <top style="thin">
        <color indexed="63"/>
      </top>
      <bottom style="thick"/>
    </border>
    <border>
      <left style="thin">
        <color indexed="63"/>
      </left>
      <right style="thin">
        <color indexed="63"/>
      </right>
      <top style="thin"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9"/>
      </left>
      <right style="thin"/>
      <top style="thin"/>
      <bottom>
        <color indexed="9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33" borderId="8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3" fontId="0" fillId="0" borderId="0" xfId="43" applyFont="1" applyAlignment="1">
      <alignment/>
    </xf>
    <xf numFmtId="3" fontId="0" fillId="0" borderId="9" xfId="43" applyFont="1" applyFill="1" applyBorder="1" applyAlignment="1">
      <alignment/>
    </xf>
    <xf numFmtId="0" fontId="0" fillId="0" borderId="10" xfId="0" applyFill="1" applyBorder="1" applyAlignment="1">
      <alignment/>
    </xf>
    <xf numFmtId="3" fontId="7" fillId="0" borderId="9" xfId="43" applyFont="1" applyFill="1" applyBorder="1" applyAlignment="1">
      <alignment horizontal="right"/>
    </xf>
    <xf numFmtId="3" fontId="0" fillId="0" borderId="0" xfId="43" applyFont="1" applyFill="1" applyBorder="1" applyAlignment="1">
      <alignment/>
    </xf>
    <xf numFmtId="3" fontId="2" fillId="34" borderId="11" xfId="43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0" fillId="34" borderId="13" xfId="43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3" fontId="0" fillId="0" borderId="0" xfId="43" applyFont="1" applyFill="1" applyAlignment="1">
      <alignment/>
    </xf>
    <xf numFmtId="10" fontId="0" fillId="0" borderId="0" xfId="6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3" fontId="10" fillId="0" borderId="0" xfId="43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43" applyFont="1" applyFill="1" applyBorder="1" applyAlignment="1">
      <alignment horizontal="centerContinuous"/>
    </xf>
    <xf numFmtId="0" fontId="0" fillId="0" borderId="14" xfId="0" applyBorder="1" applyAlignment="1">
      <alignment/>
    </xf>
    <xf numFmtId="3" fontId="0" fillId="0" borderId="14" xfId="43" applyFont="1" applyFill="1" applyBorder="1" applyAlignment="1">
      <alignment/>
    </xf>
    <xf numFmtId="3" fontId="0" fillId="0" borderId="0" xfId="43" applyFont="1" applyBorder="1" applyAlignment="1">
      <alignment/>
    </xf>
    <xf numFmtId="0" fontId="2" fillId="0" borderId="0" xfId="0" applyFont="1" applyAlignment="1">
      <alignment horizontal="center"/>
    </xf>
    <xf numFmtId="3" fontId="10" fillId="0" borderId="15" xfId="43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6" fillId="0" borderId="17" xfId="43" applyFont="1" applyFill="1" applyBorder="1" applyAlignment="1">
      <alignment horizontal="center"/>
    </xf>
    <xf numFmtId="3" fontId="0" fillId="0" borderId="18" xfId="43" applyFont="1" applyFill="1" applyBorder="1" applyAlignment="1">
      <alignment/>
    </xf>
    <xf numFmtId="3" fontId="6" fillId="0" borderId="16" xfId="43" applyFont="1" applyFill="1" applyBorder="1" applyAlignment="1">
      <alignment horizontal="center"/>
    </xf>
    <xf numFmtId="3" fontId="2" fillId="0" borderId="19" xfId="43" applyFont="1" applyFill="1" applyBorder="1" applyAlignment="1">
      <alignment horizontal="center"/>
    </xf>
    <xf numFmtId="3" fontId="6" fillId="0" borderId="19" xfId="43" applyFont="1" applyFill="1" applyBorder="1" applyAlignment="1">
      <alignment horizontal="center"/>
    </xf>
    <xf numFmtId="3" fontId="10" fillId="0" borderId="14" xfId="43" applyFont="1" applyFill="1" applyBorder="1" applyAlignment="1">
      <alignment horizontal="left"/>
    </xf>
    <xf numFmtId="3" fontId="6" fillId="35" borderId="0" xfId="43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35" borderId="0" xfId="43" applyFont="1" applyFill="1" applyAlignment="1">
      <alignment horizontal="center"/>
    </xf>
    <xf numFmtId="3" fontId="2" fillId="0" borderId="17" xfId="43" applyFont="1" applyFill="1" applyBorder="1" applyAlignment="1">
      <alignment horizontal="center"/>
    </xf>
    <xf numFmtId="3" fontId="2" fillId="35" borderId="0" xfId="43" applyFont="1" applyFill="1" applyBorder="1" applyAlignment="1">
      <alignment horizontal="center"/>
    </xf>
    <xf numFmtId="3" fontId="6" fillId="0" borderId="0" xfId="43" applyFont="1" applyFill="1" applyAlignment="1">
      <alignment horizontal="center"/>
    </xf>
    <xf numFmtId="3" fontId="6" fillId="0" borderId="20" xfId="43" applyFont="1" applyFill="1" applyBorder="1" applyAlignment="1">
      <alignment horizontal="center"/>
    </xf>
    <xf numFmtId="3" fontId="6" fillId="0" borderId="0" xfId="43" applyFont="1" applyFill="1" applyBorder="1" applyAlignment="1">
      <alignment horizontal="center"/>
    </xf>
    <xf numFmtId="3" fontId="6" fillId="33" borderId="0" xfId="43" applyFont="1" applyFill="1" applyAlignment="1">
      <alignment horizontal="center"/>
    </xf>
    <xf numFmtId="3" fontId="6" fillId="33" borderId="21" xfId="43" applyFont="1" applyFill="1" applyBorder="1" applyAlignment="1">
      <alignment horizontal="center"/>
    </xf>
    <xf numFmtId="3" fontId="6" fillId="0" borderId="0" xfId="43" applyFont="1" applyAlignment="1">
      <alignment horizontal="center"/>
    </xf>
    <xf numFmtId="3" fontId="6" fillId="34" borderId="22" xfId="43" applyFont="1" applyFill="1" applyBorder="1" applyAlignment="1">
      <alignment horizontal="center"/>
    </xf>
    <xf numFmtId="3" fontId="6" fillId="0" borderId="23" xfId="43" applyFont="1" applyFill="1" applyBorder="1" applyAlignment="1">
      <alignment horizontal="center"/>
    </xf>
    <xf numFmtId="3" fontId="6" fillId="0" borderId="21" xfId="43" applyFont="1" applyFill="1" applyBorder="1" applyAlignment="1">
      <alignment horizontal="center"/>
    </xf>
    <xf numFmtId="3" fontId="2" fillId="0" borderId="16" xfId="43" applyFont="1" applyFill="1" applyBorder="1" applyAlignment="1">
      <alignment horizontal="center"/>
    </xf>
    <xf numFmtId="3" fontId="2" fillId="0" borderId="0" xfId="43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35" borderId="23" xfId="43" applyFont="1" applyFill="1" applyBorder="1" applyAlignment="1">
      <alignment horizontal="center"/>
    </xf>
    <xf numFmtId="3" fontId="2" fillId="35" borderId="23" xfId="43" applyFont="1" applyFill="1" applyBorder="1" applyAlignment="1">
      <alignment horizontal="center"/>
    </xf>
    <xf numFmtId="3" fontId="0" fillId="0" borderId="0" xfId="43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left"/>
    </xf>
    <xf numFmtId="3" fontId="10" fillId="0" borderId="24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3" fontId="6" fillId="0" borderId="26" xfId="43" applyFont="1" applyFill="1" applyBorder="1" applyAlignment="1">
      <alignment horizontal="center"/>
    </xf>
    <xf numFmtId="3" fontId="8" fillId="0" borderId="0" xfId="43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9" fillId="0" borderId="15" xfId="43" applyFont="1" applyFill="1" applyBorder="1" applyAlignment="1">
      <alignment horizontal="center"/>
    </xf>
    <xf numFmtId="3" fontId="9" fillId="0" borderId="27" xfId="43" applyFont="1" applyFill="1" applyBorder="1" applyAlignment="1">
      <alignment horizontal="right"/>
    </xf>
    <xf numFmtId="3" fontId="9" fillId="0" borderId="15" xfId="43" applyFont="1" applyFill="1" applyBorder="1" applyAlignment="1">
      <alignment/>
    </xf>
    <xf numFmtId="3" fontId="10" fillId="0" borderId="15" xfId="43" applyFont="1" applyFill="1" applyBorder="1" applyAlignment="1">
      <alignment horizontal="right"/>
    </xf>
    <xf numFmtId="3" fontId="10" fillId="0" borderId="27" xfId="43" applyFont="1" applyFill="1" applyBorder="1" applyAlignment="1">
      <alignment horizontal="right"/>
    </xf>
    <xf numFmtId="3" fontId="9" fillId="0" borderId="15" xfId="43" applyFont="1" applyFill="1" applyBorder="1" applyAlignment="1">
      <alignment horizontal="right"/>
    </xf>
    <xf numFmtId="3" fontId="9" fillId="0" borderId="15" xfId="43" applyFont="1" applyFill="1" applyBorder="1" applyAlignment="1">
      <alignment horizontal="right"/>
    </xf>
    <xf numFmtId="3" fontId="6" fillId="0" borderId="15" xfId="43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3" fontId="9" fillId="0" borderId="16" xfId="43" applyFont="1" applyFill="1" applyBorder="1" applyAlignment="1">
      <alignment horizontal="center"/>
    </xf>
    <xf numFmtId="3" fontId="2" fillId="0" borderId="26" xfId="43" applyFont="1" applyFill="1" applyBorder="1" applyAlignment="1">
      <alignment horizontal="center"/>
    </xf>
    <xf numFmtId="3" fontId="9" fillId="0" borderId="17" xfId="43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/>
    </xf>
    <xf numFmtId="0" fontId="10" fillId="0" borderId="31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32" xfId="0" applyFont="1" applyBorder="1" applyAlignment="1">
      <alignment/>
    </xf>
    <xf numFmtId="3" fontId="10" fillId="0" borderId="0" xfId="43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43" applyFont="1" applyFill="1" applyAlignment="1">
      <alignment/>
    </xf>
    <xf numFmtId="0" fontId="11" fillId="0" borderId="0" xfId="0" applyFont="1" applyAlignment="1">
      <alignment/>
    </xf>
    <xf numFmtId="3" fontId="9" fillId="0" borderId="0" xfId="43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43" applyFont="1" applyFill="1" applyBorder="1" applyAlignment="1">
      <alignment horizontal="center"/>
    </xf>
    <xf numFmtId="3" fontId="0" fillId="0" borderId="32" xfId="4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left"/>
    </xf>
    <xf numFmtId="3" fontId="9" fillId="0" borderId="24" xfId="0" applyNumberFormat="1" applyFont="1" applyFill="1" applyBorder="1" applyAlignment="1">
      <alignment horizontal="center"/>
    </xf>
    <xf numFmtId="3" fontId="6" fillId="0" borderId="35" xfId="43" applyFont="1" applyFill="1" applyBorder="1" applyAlignment="1">
      <alignment horizontal="center"/>
    </xf>
    <xf numFmtId="3" fontId="9" fillId="0" borderId="0" xfId="43" applyFont="1" applyFill="1" applyBorder="1" applyAlignment="1">
      <alignment horizontal="right"/>
    </xf>
    <xf numFmtId="3" fontId="9" fillId="0" borderId="0" xfId="43" applyFont="1" applyFill="1" applyAlignment="1">
      <alignment horizontal="left"/>
    </xf>
    <xf numFmtId="3" fontId="2" fillId="34" borderId="36" xfId="43" applyFont="1" applyFill="1" applyBorder="1" applyAlignment="1">
      <alignment horizontal="centerContinuous"/>
    </xf>
    <xf numFmtId="3" fontId="0" fillId="34" borderId="36" xfId="43" applyFont="1" applyFill="1" applyBorder="1" applyAlignment="1">
      <alignment horizontal="centerContinuous"/>
    </xf>
    <xf numFmtId="3" fontId="5" fillId="0" borderId="0" xfId="43" applyFont="1" applyFill="1" applyBorder="1" applyAlignment="1">
      <alignment horizontal="right"/>
    </xf>
    <xf numFmtId="3" fontId="10" fillId="0" borderId="0" xfId="43" applyFont="1" applyFill="1" applyBorder="1" applyAlignment="1">
      <alignment horizontal="left"/>
    </xf>
    <xf numFmtId="3" fontId="9" fillId="0" borderId="0" xfId="43" applyFont="1" applyFill="1" applyBorder="1" applyAlignment="1">
      <alignment/>
    </xf>
    <xf numFmtId="3" fontId="9" fillId="0" borderId="0" xfId="43" applyFont="1" applyFill="1" applyBorder="1" applyAlignment="1">
      <alignment horizontal="centerContinuous"/>
    </xf>
    <xf numFmtId="3" fontId="9" fillId="0" borderId="32" xfId="43" applyFont="1" applyFill="1" applyBorder="1" applyAlignment="1">
      <alignment horizontal="centerContinuous"/>
    </xf>
    <xf numFmtId="3" fontId="9" fillId="0" borderId="0" xfId="43" applyFont="1" applyFill="1" applyBorder="1" applyAlignment="1">
      <alignment horizontal="left"/>
    </xf>
    <xf numFmtId="3" fontId="10" fillId="0" borderId="0" xfId="43" applyFont="1" applyFill="1" applyBorder="1" applyAlignment="1">
      <alignment horizontal="left"/>
    </xf>
    <xf numFmtId="3" fontId="10" fillId="0" borderId="17" xfId="43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37" xfId="43" applyFont="1" applyFill="1" applyBorder="1" applyAlignment="1">
      <alignment horizontal="center"/>
    </xf>
    <xf numFmtId="3" fontId="6" fillId="35" borderId="0" xfId="43" applyFont="1" applyFill="1" applyBorder="1" applyAlignment="1">
      <alignment horizontal="center"/>
    </xf>
    <xf numFmtId="0" fontId="0" fillId="0" borderId="31" xfId="0" applyBorder="1" applyAlignment="1">
      <alignment/>
    </xf>
    <xf numFmtId="3" fontId="10" fillId="0" borderId="0" xfId="43" applyFont="1" applyFill="1" applyBorder="1" applyAlignment="1">
      <alignment horizontal="right"/>
    </xf>
    <xf numFmtId="3" fontId="9" fillId="0" borderId="0" xfId="43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36" borderId="29" xfId="0" applyFill="1" applyBorder="1" applyAlignment="1">
      <alignment/>
    </xf>
    <xf numFmtId="0" fontId="9" fillId="36" borderId="29" xfId="0" applyFont="1" applyFill="1" applyBorder="1" applyAlignment="1">
      <alignment/>
    </xf>
    <xf numFmtId="0" fontId="0" fillId="0" borderId="33" xfId="0" applyFont="1" applyBorder="1" applyAlignment="1">
      <alignment horizontal="right"/>
    </xf>
    <xf numFmtId="3" fontId="6" fillId="0" borderId="14" xfId="43" applyFont="1" applyFill="1" applyBorder="1" applyAlignment="1">
      <alignment horizontal="center"/>
    </xf>
    <xf numFmtId="3" fontId="6" fillId="0" borderId="38" xfId="43" applyFont="1" applyFill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2" fillId="34" borderId="39" xfId="43" applyFont="1" applyFill="1" applyBorder="1" applyAlignment="1">
      <alignment horizontal="center"/>
    </xf>
    <xf numFmtId="3" fontId="9" fillId="0" borderId="40" xfId="43" applyFont="1" applyFill="1" applyBorder="1" applyAlignment="1">
      <alignment horizontal="center"/>
    </xf>
    <xf numFmtId="3" fontId="9" fillId="0" borderId="32" xfId="43" applyFont="1" applyFill="1" applyBorder="1" applyAlignment="1">
      <alignment horizontal="center"/>
    </xf>
    <xf numFmtId="3" fontId="10" fillId="0" borderId="0" xfId="43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43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3" fontId="10" fillId="0" borderId="14" xfId="43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0" fillId="0" borderId="34" xfId="0" applyFont="1" applyFill="1" applyBorder="1" applyAlignment="1">
      <alignment horizontal="right"/>
    </xf>
    <xf numFmtId="3" fontId="0" fillId="0" borderId="0" xfId="43" applyFont="1" applyAlignment="1">
      <alignment/>
    </xf>
    <xf numFmtId="0" fontId="9" fillId="0" borderId="32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10" fillId="0" borderId="26" xfId="43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38" borderId="2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3" fontId="2" fillId="39" borderId="11" xfId="43" applyFont="1" applyFill="1" applyBorder="1" applyAlignment="1">
      <alignment horizontal="center"/>
    </xf>
    <xf numFmtId="3" fontId="6" fillId="39" borderId="22" xfId="43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3" fontId="2" fillId="39" borderId="11" xfId="43" applyFont="1" applyFill="1" applyBorder="1" applyAlignment="1">
      <alignment horizontal="center"/>
    </xf>
    <xf numFmtId="3" fontId="6" fillId="39" borderId="22" xfId="43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3" fontId="0" fillId="40" borderId="41" xfId="43" applyFont="1" applyFill="1" applyBorder="1" applyAlignment="1">
      <alignment/>
    </xf>
    <xf numFmtId="3" fontId="9" fillId="40" borderId="42" xfId="43" applyFont="1" applyFill="1" applyBorder="1" applyAlignment="1">
      <alignment horizontal="center"/>
    </xf>
    <xf numFmtId="3" fontId="9" fillId="40" borderId="35" xfId="43" applyFont="1" applyFill="1" applyBorder="1" applyAlignment="1">
      <alignment horizontal="center"/>
    </xf>
    <xf numFmtId="0" fontId="0" fillId="40" borderId="43" xfId="0" applyFill="1" applyBorder="1" applyAlignment="1">
      <alignment/>
    </xf>
    <xf numFmtId="0" fontId="0" fillId="40" borderId="0" xfId="0" applyFill="1" applyAlignment="1">
      <alignment/>
    </xf>
    <xf numFmtId="3" fontId="6" fillId="39" borderId="0" xfId="43" applyFont="1" applyFill="1" applyBorder="1" applyAlignment="1">
      <alignment horizontal="center"/>
    </xf>
    <xf numFmtId="3" fontId="6" fillId="39" borderId="0" xfId="43" applyFont="1" applyFill="1" applyAlignment="1">
      <alignment horizontal="center"/>
    </xf>
    <xf numFmtId="3" fontId="0" fillId="40" borderId="44" xfId="43" applyFont="1" applyFill="1" applyBorder="1" applyAlignment="1">
      <alignment horizontal="center"/>
    </xf>
    <xf numFmtId="3" fontId="0" fillId="41" borderId="45" xfId="43" applyFont="1" applyFill="1" applyBorder="1" applyAlignment="1">
      <alignment horizontal="center"/>
    </xf>
    <xf numFmtId="3" fontId="0" fillId="41" borderId="46" xfId="43" applyFont="1" applyFill="1" applyBorder="1" applyAlignment="1">
      <alignment horizontal="center"/>
    </xf>
    <xf numFmtId="3" fontId="0" fillId="40" borderId="47" xfId="43" applyFont="1" applyFill="1" applyBorder="1" applyAlignment="1">
      <alignment horizontal="center"/>
    </xf>
    <xf numFmtId="3" fontId="0" fillId="40" borderId="48" xfId="43" applyFont="1" applyFill="1" applyBorder="1" applyAlignment="1">
      <alignment horizontal="center"/>
    </xf>
    <xf numFmtId="3" fontId="0" fillId="41" borderId="46" xfId="43" applyFont="1" applyFill="1" applyBorder="1" applyAlignment="1">
      <alignment horizontal="center"/>
    </xf>
    <xf numFmtId="0" fontId="0" fillId="0" borderId="49" xfId="0" applyBorder="1" applyAlignment="1">
      <alignment/>
    </xf>
    <xf numFmtId="3" fontId="2" fillId="0" borderId="50" xfId="43" applyFont="1" applyFill="1" applyBorder="1" applyAlignment="1">
      <alignment horizontal="center"/>
    </xf>
    <xf numFmtId="3" fontId="6" fillId="42" borderId="20" xfId="43" applyFont="1" applyFill="1" applyBorder="1" applyAlignment="1">
      <alignment horizontal="center"/>
    </xf>
    <xf numFmtId="3" fontId="6" fillId="42" borderId="0" xfId="43" applyFont="1" applyFill="1" applyBorder="1" applyAlignment="1">
      <alignment horizontal="center"/>
    </xf>
    <xf numFmtId="3" fontId="10" fillId="0" borderId="35" xfId="43" applyFont="1" applyFill="1" applyBorder="1" applyAlignment="1">
      <alignment horizontal="center"/>
    </xf>
    <xf numFmtId="3" fontId="10" fillId="0" borderId="16" xfId="43" applyFont="1" applyFill="1" applyBorder="1" applyAlignment="1">
      <alignment horizontal="center"/>
    </xf>
    <xf numFmtId="3" fontId="2" fillId="0" borderId="35" xfId="43" applyFont="1" applyFill="1" applyBorder="1" applyAlignment="1">
      <alignment horizontal="center"/>
    </xf>
    <xf numFmtId="3" fontId="0" fillId="40" borderId="51" xfId="43" applyFont="1" applyFill="1" applyBorder="1" applyAlignment="1">
      <alignment/>
    </xf>
    <xf numFmtId="3" fontId="9" fillId="40" borderId="52" xfId="43" applyFont="1" applyFill="1" applyBorder="1" applyAlignment="1">
      <alignment horizontal="center"/>
    </xf>
    <xf numFmtId="0" fontId="0" fillId="40" borderId="53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2" xfId="0" applyBorder="1" applyAlignment="1">
      <alignment/>
    </xf>
    <xf numFmtId="3" fontId="9" fillId="0" borderId="26" xfId="43" applyFont="1" applyFill="1" applyBorder="1" applyAlignment="1">
      <alignment horizontal="center"/>
    </xf>
    <xf numFmtId="3" fontId="2" fillId="34" borderId="54" xfId="43" applyFont="1" applyFill="1" applyBorder="1" applyAlignment="1">
      <alignment horizontal="center"/>
    </xf>
    <xf numFmtId="3" fontId="9" fillId="0" borderId="55" xfId="43" applyFont="1" applyFill="1" applyBorder="1" applyAlignment="1">
      <alignment horizontal="right"/>
    </xf>
    <xf numFmtId="3" fontId="10" fillId="0" borderId="55" xfId="43" applyFont="1" applyFill="1" applyBorder="1" applyAlignment="1">
      <alignment horizontal="right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3" fontId="2" fillId="0" borderId="57" xfId="43" applyFont="1" applyFill="1" applyBorder="1" applyAlignment="1">
      <alignment horizontal="center"/>
    </xf>
    <xf numFmtId="3" fontId="9" fillId="40" borderId="58" xfId="43" applyFont="1" applyFill="1" applyBorder="1" applyAlignment="1">
      <alignment horizontal="center"/>
    </xf>
    <xf numFmtId="3" fontId="9" fillId="0" borderId="31" xfId="43" applyFont="1" applyFill="1" applyBorder="1" applyAlignment="1">
      <alignment horizontal="right"/>
    </xf>
    <xf numFmtId="3" fontId="10" fillId="0" borderId="31" xfId="43" applyFont="1" applyFill="1" applyBorder="1" applyAlignment="1">
      <alignment horizontal="right"/>
    </xf>
    <xf numFmtId="3" fontId="7" fillId="0" borderId="33" xfId="43" applyFont="1" applyFill="1" applyBorder="1" applyAlignment="1">
      <alignment horizontal="right"/>
    </xf>
    <xf numFmtId="3" fontId="6" fillId="33" borderId="14" xfId="43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6" fillId="43" borderId="23" xfId="43" applyFont="1" applyFill="1" applyBorder="1" applyAlignment="1">
      <alignment horizontal="center"/>
    </xf>
    <xf numFmtId="0" fontId="9" fillId="43" borderId="0" xfId="0" applyFont="1" applyFill="1" applyBorder="1" applyAlignment="1">
      <alignment/>
    </xf>
    <xf numFmtId="3" fontId="6" fillId="43" borderId="20" xfId="43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3" fontId="6" fillId="43" borderId="0" xfId="43" applyFont="1" applyFill="1" applyAlignment="1">
      <alignment horizontal="center"/>
    </xf>
    <xf numFmtId="3" fontId="6" fillId="43" borderId="0" xfId="43" applyFont="1" applyFill="1" applyBorder="1" applyAlignment="1">
      <alignment horizontal="center"/>
    </xf>
    <xf numFmtId="3" fontId="6" fillId="44" borderId="0" xfId="43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31" xfId="0" applyFont="1" applyFill="1" applyBorder="1" applyAlignment="1">
      <alignment horizontal="right"/>
    </xf>
    <xf numFmtId="3" fontId="0" fillId="40" borderId="59" xfId="43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20" fillId="0" borderId="0" xfId="0" applyFont="1" applyAlignment="1">
      <alignment/>
    </xf>
    <xf numFmtId="3" fontId="10" fillId="0" borderId="0" xfId="43" applyFont="1" applyFill="1" applyBorder="1" applyAlignment="1">
      <alignment horizontal="right"/>
    </xf>
    <xf numFmtId="3" fontId="20" fillId="0" borderId="0" xfId="43" applyFont="1" applyFill="1" applyAlignment="1">
      <alignment/>
    </xf>
    <xf numFmtId="3" fontId="9" fillId="0" borderId="0" xfId="43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3" fontId="0" fillId="40" borderId="60" xfId="43" applyFont="1" applyFill="1" applyBorder="1" applyAlignment="1">
      <alignment horizontal="center"/>
    </xf>
    <xf numFmtId="3" fontId="6" fillId="35" borderId="55" xfId="43" applyFont="1" applyFill="1" applyBorder="1" applyAlignment="1">
      <alignment horizontal="center"/>
    </xf>
    <xf numFmtId="3" fontId="9" fillId="0" borderId="61" xfId="43" applyFont="1" applyFill="1" applyBorder="1" applyAlignment="1">
      <alignment horizontal="center"/>
    </xf>
    <xf numFmtId="3" fontId="10" fillId="0" borderId="62" xfId="43" applyFont="1" applyFill="1" applyBorder="1" applyAlignment="1">
      <alignment horizontal="center"/>
    </xf>
    <xf numFmtId="3" fontId="0" fillId="41" borderId="58" xfId="43" applyFont="1" applyFill="1" applyBorder="1" applyAlignment="1">
      <alignment horizontal="center"/>
    </xf>
    <xf numFmtId="3" fontId="2" fillId="0" borderId="63" xfId="43" applyFont="1" applyFill="1" applyBorder="1" applyAlignment="1">
      <alignment horizontal="center"/>
    </xf>
    <xf numFmtId="3" fontId="2" fillId="0" borderId="42" xfId="43" applyFont="1" applyFill="1" applyBorder="1" applyAlignment="1">
      <alignment horizontal="center"/>
    </xf>
    <xf numFmtId="3" fontId="10" fillId="0" borderId="14" xfId="43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64" xfId="0" applyFont="1" applyBorder="1" applyAlignment="1">
      <alignment/>
    </xf>
    <xf numFmtId="3" fontId="0" fillId="43" borderId="0" xfId="43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0" fillId="43" borderId="0" xfId="0" applyFont="1" applyFill="1" applyBorder="1" applyAlignment="1">
      <alignment horizontal="center"/>
    </xf>
    <xf numFmtId="3" fontId="0" fillId="43" borderId="0" xfId="43" applyFont="1" applyFill="1" applyAlignment="1">
      <alignment/>
    </xf>
    <xf numFmtId="0" fontId="0" fillId="43" borderId="0" xfId="0" applyFill="1" applyAlignment="1">
      <alignment/>
    </xf>
    <xf numFmtId="0" fontId="0" fillId="43" borderId="0" xfId="0" applyFont="1" applyFill="1" applyAlignment="1">
      <alignment horizontal="centerContinuous"/>
    </xf>
    <xf numFmtId="0" fontId="0" fillId="43" borderId="0" xfId="0" applyFont="1" applyFill="1" applyAlignment="1">
      <alignment/>
    </xf>
    <xf numFmtId="3" fontId="10" fillId="0" borderId="20" xfId="43" applyFont="1" applyFill="1" applyBorder="1" applyAlignment="1">
      <alignment horizontal="right"/>
    </xf>
    <xf numFmtId="3" fontId="9" fillId="0" borderId="0" xfId="43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5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3" fontId="2" fillId="34" borderId="66" xfId="43" applyFont="1" applyFill="1" applyBorder="1" applyAlignment="1">
      <alignment horizontal="center"/>
    </xf>
    <xf numFmtId="3" fontId="9" fillId="0" borderId="67" xfId="43" applyFont="1" applyFill="1" applyBorder="1" applyAlignment="1">
      <alignment horizontal="right"/>
    </xf>
    <xf numFmtId="3" fontId="5" fillId="0" borderId="68" xfId="43" applyFont="1" applyFill="1" applyBorder="1" applyAlignment="1">
      <alignment horizontal="right"/>
    </xf>
    <xf numFmtId="0" fontId="10" fillId="0" borderId="69" xfId="0" applyFont="1" applyBorder="1" applyAlignment="1">
      <alignment horizontal="right"/>
    </xf>
    <xf numFmtId="3" fontId="2" fillId="0" borderId="70" xfId="43" applyFont="1" applyFill="1" applyBorder="1" applyAlignment="1">
      <alignment horizontal="center"/>
    </xf>
    <xf numFmtId="3" fontId="2" fillId="0" borderId="71" xfId="43" applyFont="1" applyFill="1" applyBorder="1" applyAlignment="1">
      <alignment horizontal="center"/>
    </xf>
    <xf numFmtId="3" fontId="2" fillId="0" borderId="72" xfId="43" applyFont="1" applyFill="1" applyBorder="1" applyAlignment="1">
      <alignment horizontal="center"/>
    </xf>
    <xf numFmtId="0" fontId="10" fillId="0" borderId="73" xfId="0" applyFont="1" applyBorder="1" applyAlignment="1">
      <alignment horizontal="left"/>
    </xf>
    <xf numFmtId="3" fontId="10" fillId="0" borderId="74" xfId="43" applyFont="1" applyFill="1" applyBorder="1" applyAlignment="1">
      <alignment horizontal="centerContinuous"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0" fillId="0" borderId="76" xfId="0" applyBorder="1" applyAlignment="1">
      <alignment/>
    </xf>
    <xf numFmtId="3" fontId="10" fillId="0" borderId="69" xfId="43" applyFont="1" applyFill="1" applyBorder="1" applyAlignment="1">
      <alignment horizontal="right"/>
    </xf>
    <xf numFmtId="3" fontId="10" fillId="0" borderId="74" xfId="43" applyFont="1" applyFill="1" applyBorder="1" applyAlignment="1">
      <alignment horizontal="center"/>
    </xf>
    <xf numFmtId="0" fontId="0" fillId="0" borderId="74" xfId="0" applyBorder="1" applyAlignment="1">
      <alignment/>
    </xf>
    <xf numFmtId="3" fontId="9" fillId="0" borderId="77" xfId="43" applyFont="1" applyFill="1" applyBorder="1" applyAlignment="1">
      <alignment horizontal="center"/>
    </xf>
    <xf numFmtId="3" fontId="2" fillId="34" borderId="78" xfId="43" applyFont="1" applyFill="1" applyBorder="1" applyAlignment="1">
      <alignment horizontal="center"/>
    </xf>
    <xf numFmtId="3" fontId="6" fillId="0" borderId="74" xfId="43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39" borderId="79" xfId="43" applyFont="1" applyFill="1" applyBorder="1" applyAlignment="1">
      <alignment horizontal="center"/>
    </xf>
    <xf numFmtId="3" fontId="10" fillId="0" borderId="14" xfId="43" applyFont="1" applyFill="1" applyBorder="1" applyAlignment="1">
      <alignment horizontal="right"/>
    </xf>
    <xf numFmtId="0" fontId="0" fillId="0" borderId="0" xfId="0" applyFont="1" applyAlignment="1">
      <alignment horizontal="left"/>
    </xf>
    <xf numFmtId="3" fontId="2" fillId="0" borderId="80" xfId="43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3" fontId="2" fillId="0" borderId="14" xfId="43" applyFont="1" applyFill="1" applyBorder="1" applyAlignment="1">
      <alignment horizontal="center"/>
    </xf>
    <xf numFmtId="3" fontId="2" fillId="18" borderId="29" xfId="43" applyFont="1" applyFill="1" applyBorder="1" applyAlignment="1">
      <alignment horizontal="center"/>
    </xf>
    <xf numFmtId="0" fontId="0" fillId="0" borderId="74" xfId="0" applyFill="1" applyBorder="1" applyAlignment="1">
      <alignment/>
    </xf>
    <xf numFmtId="3" fontId="6" fillId="33" borderId="74" xfId="43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/>
    </xf>
    <xf numFmtId="3" fontId="5" fillId="0" borderId="9" xfId="43" applyFont="1" applyFill="1" applyBorder="1" applyAlignment="1">
      <alignment horizontal="right"/>
    </xf>
    <xf numFmtId="3" fontId="9" fillId="0" borderId="27" xfId="43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43" applyFont="1" applyFill="1" applyAlignment="1">
      <alignment/>
    </xf>
    <xf numFmtId="3" fontId="0" fillId="0" borderId="0" xfId="43" applyFont="1" applyAlignment="1">
      <alignment/>
    </xf>
    <xf numFmtId="3" fontId="6" fillId="0" borderId="81" xfId="43" applyFont="1" applyFill="1" applyBorder="1" applyAlignment="1">
      <alignment horizontal="center"/>
    </xf>
    <xf numFmtId="3" fontId="6" fillId="0" borderId="82" xfId="43" applyFont="1" applyFill="1" applyBorder="1" applyAlignment="1">
      <alignment horizontal="center"/>
    </xf>
    <xf numFmtId="3" fontId="9" fillId="0" borderId="15" xfId="43" applyFont="1" applyFill="1" applyBorder="1" applyAlignment="1">
      <alignment horizontal="left"/>
    </xf>
    <xf numFmtId="3" fontId="6" fillId="6" borderId="22" xfId="43" applyFont="1" applyFill="1" applyBorder="1" applyAlignment="1">
      <alignment horizontal="center"/>
    </xf>
    <xf numFmtId="3" fontId="9" fillId="0" borderId="15" xfId="43" applyFont="1" applyFill="1" applyBorder="1" applyAlignment="1">
      <alignment horizontal="left"/>
    </xf>
    <xf numFmtId="3" fontId="2" fillId="34" borderId="11" xfId="43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3" fontId="2" fillId="0" borderId="83" xfId="43" applyFont="1" applyFill="1" applyBorder="1" applyAlignment="1">
      <alignment horizontal="center"/>
    </xf>
    <xf numFmtId="3" fontId="6" fillId="0" borderId="16" xfId="43" applyFont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43" applyFont="1" applyBorder="1" applyAlignment="1">
      <alignment/>
    </xf>
    <xf numFmtId="3" fontId="0" fillId="0" borderId="0" xfId="43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34" borderId="84" xfId="43" applyFont="1" applyFill="1" applyBorder="1" applyAlignment="1">
      <alignment horizontal="center"/>
    </xf>
    <xf numFmtId="3" fontId="2" fillId="34" borderId="85" xfId="43" applyFont="1" applyFill="1" applyBorder="1" applyAlignment="1">
      <alignment horizontal="center"/>
    </xf>
    <xf numFmtId="3" fontId="2" fillId="34" borderId="86" xfId="43" applyFont="1" applyFill="1" applyBorder="1" applyAlignment="1">
      <alignment horizontal="center"/>
    </xf>
    <xf numFmtId="0" fontId="2" fillId="34" borderId="87" xfId="0" applyFont="1" applyFill="1" applyBorder="1" applyAlignment="1">
      <alignment horizontal="center"/>
    </xf>
    <xf numFmtId="0" fontId="2" fillId="34" borderId="88" xfId="0" applyFont="1" applyFill="1" applyBorder="1" applyAlignment="1">
      <alignment horizontal="center"/>
    </xf>
    <xf numFmtId="0" fontId="2" fillId="34" borderId="89" xfId="0" applyFont="1" applyFill="1" applyBorder="1" applyAlignment="1">
      <alignment horizontal="center"/>
    </xf>
    <xf numFmtId="3" fontId="9" fillId="0" borderId="31" xfId="43" applyFont="1" applyFill="1" applyBorder="1" applyAlignment="1">
      <alignment horizontal="left"/>
    </xf>
    <xf numFmtId="3" fontId="9" fillId="0" borderId="0" xfId="43" applyFont="1" applyFill="1" applyBorder="1" applyAlignment="1">
      <alignment horizontal="left"/>
    </xf>
    <xf numFmtId="3" fontId="9" fillId="0" borderId="32" xfId="43" applyFont="1" applyFill="1" applyBorder="1" applyAlignment="1">
      <alignment horizontal="left"/>
    </xf>
    <xf numFmtId="3" fontId="9" fillId="0" borderId="31" xfId="43" applyFont="1" applyFill="1" applyBorder="1" applyAlignment="1">
      <alignment horizontal="left"/>
    </xf>
    <xf numFmtId="3" fontId="9" fillId="0" borderId="0" xfId="43" applyFont="1" applyFill="1" applyBorder="1" applyAlignment="1">
      <alignment horizontal="left"/>
    </xf>
    <xf numFmtId="3" fontId="9" fillId="0" borderId="32" xfId="43" applyFont="1" applyFill="1" applyBorder="1" applyAlignment="1">
      <alignment horizontal="left"/>
    </xf>
    <xf numFmtId="3" fontId="10" fillId="0" borderId="33" xfId="43" applyFont="1" applyFill="1" applyBorder="1" applyAlignment="1">
      <alignment/>
    </xf>
    <xf numFmtId="3" fontId="10" fillId="0" borderId="14" xfId="43" applyFont="1" applyFill="1" applyBorder="1" applyAlignment="1">
      <alignment/>
    </xf>
    <xf numFmtId="3" fontId="10" fillId="0" borderId="18" xfId="43" applyFont="1" applyFill="1" applyBorder="1" applyAlignment="1">
      <alignment/>
    </xf>
    <xf numFmtId="3" fontId="2" fillId="18" borderId="28" xfId="43" applyFont="1" applyFill="1" applyBorder="1" applyAlignment="1">
      <alignment horizontal="center"/>
    </xf>
    <xf numFmtId="3" fontId="2" fillId="18" borderId="29" xfId="43" applyFont="1" applyFill="1" applyBorder="1" applyAlignment="1">
      <alignment horizontal="center"/>
    </xf>
    <xf numFmtId="3" fontId="2" fillId="18" borderId="30" xfId="43" applyFont="1" applyFill="1" applyBorder="1" applyAlignment="1">
      <alignment horizontal="center"/>
    </xf>
    <xf numFmtId="3" fontId="2" fillId="45" borderId="28" xfId="43" applyFont="1" applyFill="1" applyBorder="1" applyAlignment="1">
      <alignment horizontal="center"/>
    </xf>
    <xf numFmtId="3" fontId="2" fillId="45" borderId="29" xfId="43" applyFont="1" applyFill="1" applyBorder="1" applyAlignment="1">
      <alignment horizontal="center"/>
    </xf>
    <xf numFmtId="3" fontId="2" fillId="45" borderId="30" xfId="4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45" borderId="28" xfId="43" applyFont="1" applyFill="1" applyBorder="1" applyAlignment="1">
      <alignment horizontal="center"/>
    </xf>
    <xf numFmtId="3" fontId="9" fillId="0" borderId="62" xfId="43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3" fontId="7" fillId="0" borderId="0" xfId="43" applyFont="1" applyFill="1" applyBorder="1" applyAlignment="1">
      <alignment horizontal="right"/>
    </xf>
    <xf numFmtId="3" fontId="6" fillId="33" borderId="0" xfId="43" applyFont="1" applyFill="1" applyBorder="1" applyAlignment="1">
      <alignment horizontal="center"/>
    </xf>
    <xf numFmtId="3" fontId="10" fillId="0" borderId="65" xfId="0" applyNumberFormat="1" applyFont="1" applyFill="1" applyBorder="1" applyAlignment="1">
      <alignment horizontal="left"/>
    </xf>
    <xf numFmtId="0" fontId="0" fillId="0" borderId="75" xfId="0" applyBorder="1" applyAlignment="1">
      <alignment/>
    </xf>
    <xf numFmtId="0" fontId="5" fillId="0" borderId="76" xfId="0" applyFont="1" applyBorder="1" applyAlignment="1">
      <alignment/>
    </xf>
    <xf numFmtId="0" fontId="2" fillId="39" borderId="22" xfId="0" applyFont="1" applyFill="1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76" xfId="0" applyBorder="1" applyAlignment="1">
      <alignment/>
    </xf>
    <xf numFmtId="3" fontId="6" fillId="44" borderId="90" xfId="43" applyFont="1" applyFill="1" applyBorder="1" applyAlignment="1">
      <alignment horizontal="center"/>
    </xf>
    <xf numFmtId="3" fontId="6" fillId="44" borderId="81" xfId="43" applyFont="1" applyFill="1" applyBorder="1" applyAlignment="1">
      <alignment horizontal="center"/>
    </xf>
    <xf numFmtId="3" fontId="6" fillId="43" borderId="81" xfId="43" applyFont="1" applyFill="1" applyBorder="1" applyAlignment="1">
      <alignment horizontal="center"/>
    </xf>
    <xf numFmtId="3" fontId="6" fillId="43" borderId="91" xfId="43" applyFont="1" applyFill="1" applyBorder="1" applyAlignment="1">
      <alignment horizontal="center"/>
    </xf>
    <xf numFmtId="3" fontId="6" fillId="44" borderId="49" xfId="43" applyFont="1" applyFill="1" applyBorder="1" applyAlignment="1">
      <alignment horizontal="center"/>
    </xf>
    <xf numFmtId="3" fontId="6" fillId="43" borderId="67" xfId="43" applyFont="1" applyFill="1" applyBorder="1" applyAlignment="1">
      <alignment horizontal="center"/>
    </xf>
    <xf numFmtId="3" fontId="6" fillId="35" borderId="49" xfId="43" applyFont="1" applyFill="1" applyBorder="1" applyAlignment="1">
      <alignment horizontal="center"/>
    </xf>
    <xf numFmtId="3" fontId="2" fillId="0" borderId="92" xfId="43" applyFont="1" applyFill="1" applyBorder="1" applyAlignment="1">
      <alignment horizontal="center"/>
    </xf>
    <xf numFmtId="3" fontId="2" fillId="0" borderId="67" xfId="43" applyFont="1" applyFill="1" applyBorder="1" applyAlignment="1">
      <alignment horizontal="center"/>
    </xf>
    <xf numFmtId="3" fontId="6" fillId="35" borderId="93" xfId="43" applyFont="1" applyFill="1" applyBorder="1" applyAlignment="1">
      <alignment horizontal="center"/>
    </xf>
    <xf numFmtId="3" fontId="6" fillId="35" borderId="34" xfId="43" applyFont="1" applyFill="1" applyBorder="1" applyAlignment="1">
      <alignment horizontal="center"/>
    </xf>
    <xf numFmtId="3" fontId="2" fillId="0" borderId="94" xfId="43" applyFont="1" applyFill="1" applyBorder="1" applyAlignment="1">
      <alignment horizontal="center"/>
    </xf>
    <xf numFmtId="3" fontId="2" fillId="0" borderId="95" xfId="43" applyFont="1" applyFill="1" applyBorder="1" applyAlignment="1">
      <alignment horizontal="center"/>
    </xf>
    <xf numFmtId="3" fontId="2" fillId="0" borderId="96" xfId="43" applyFont="1" applyFill="1" applyBorder="1" applyAlignment="1">
      <alignment horizontal="center"/>
    </xf>
    <xf numFmtId="3" fontId="6" fillId="0" borderId="97" xfId="43" applyFont="1" applyBorder="1" applyAlignment="1">
      <alignment horizontal="center"/>
    </xf>
    <xf numFmtId="3" fontId="10" fillId="39" borderId="98" xfId="43" applyFont="1" applyFill="1" applyBorder="1" applyAlignment="1">
      <alignment horizontal="center"/>
    </xf>
    <xf numFmtId="3" fontId="53" fillId="39" borderId="99" xfId="43" applyFont="1" applyFill="1" applyBorder="1" applyAlignment="1">
      <alignment horizontal="left"/>
    </xf>
    <xf numFmtId="3" fontId="10" fillId="39" borderId="100" xfId="43" applyFont="1" applyFill="1" applyBorder="1" applyAlignment="1">
      <alignment horizontal="center"/>
    </xf>
    <xf numFmtId="3" fontId="9" fillId="0" borderId="76" xfId="43" applyFont="1" applyFill="1" applyBorder="1" applyAlignment="1">
      <alignment horizontal="right"/>
    </xf>
    <xf numFmtId="3" fontId="9" fillId="0" borderId="65" xfId="43" applyFont="1" applyFill="1" applyBorder="1" applyAlignment="1">
      <alignment horizontal="left"/>
    </xf>
    <xf numFmtId="3" fontId="10" fillId="0" borderId="76" xfId="43" applyFont="1" applyFill="1" applyBorder="1" applyAlignment="1">
      <alignment horizontal="right"/>
    </xf>
    <xf numFmtId="3" fontId="10" fillId="0" borderId="65" xfId="43" applyFont="1" applyFill="1" applyBorder="1" applyAlignment="1">
      <alignment horizontal="left"/>
    </xf>
    <xf numFmtId="3" fontId="10" fillId="0" borderId="69" xfId="43" applyFont="1" applyFill="1" applyBorder="1" applyAlignment="1">
      <alignment horizontal="right"/>
    </xf>
    <xf numFmtId="3" fontId="6" fillId="35" borderId="74" xfId="43" applyFont="1" applyFill="1" applyBorder="1" applyAlignment="1">
      <alignment horizontal="center"/>
    </xf>
    <xf numFmtId="3" fontId="6" fillId="0" borderId="101" xfId="43" applyFont="1" applyBorder="1" applyAlignment="1">
      <alignment horizontal="center"/>
    </xf>
    <xf numFmtId="3" fontId="6" fillId="0" borderId="102" xfId="43" applyFont="1" applyBorder="1" applyAlignment="1">
      <alignment horizontal="center"/>
    </xf>
    <xf numFmtId="3" fontId="10" fillId="0" borderId="75" xfId="43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3" fontId="2" fillId="6" borderId="11" xfId="43" applyFont="1" applyFill="1" applyBorder="1" applyAlignment="1">
      <alignment horizontal="center"/>
    </xf>
    <xf numFmtId="0" fontId="0" fillId="33" borderId="76" xfId="0" applyFill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15" xfId="43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65" xfId="0" applyBorder="1" applyAlignment="1">
      <alignment/>
    </xf>
    <xf numFmtId="3" fontId="2" fillId="0" borderId="31" xfId="43" applyFont="1" applyFill="1" applyBorder="1" applyAlignment="1">
      <alignment horizontal="center"/>
    </xf>
    <xf numFmtId="3" fontId="2" fillId="0" borderId="15" xfId="43" applyFont="1" applyFill="1" applyBorder="1" applyAlignment="1">
      <alignment horizontal="center"/>
    </xf>
    <xf numFmtId="3" fontId="10" fillId="0" borderId="65" xfId="43" applyFont="1" applyFill="1" applyBorder="1" applyAlignment="1">
      <alignment horizontal="center"/>
    </xf>
    <xf numFmtId="3" fontId="10" fillId="0" borderId="76" xfId="43" applyFont="1" applyFill="1" applyBorder="1" applyAlignment="1">
      <alignment horizontal="center"/>
    </xf>
    <xf numFmtId="3" fontId="10" fillId="0" borderId="57" xfId="43" applyFont="1" applyFill="1" applyBorder="1" applyAlignment="1">
      <alignment horizontal="center"/>
    </xf>
    <xf numFmtId="3" fontId="10" fillId="0" borderId="63" xfId="43" applyFont="1" applyFill="1" applyBorder="1" applyAlignment="1">
      <alignment horizontal="center"/>
    </xf>
    <xf numFmtId="3" fontId="10" fillId="0" borderId="103" xfId="43" applyFont="1" applyFill="1" applyBorder="1" applyAlignment="1">
      <alignment horizontal="center"/>
    </xf>
    <xf numFmtId="3" fontId="10" fillId="0" borderId="57" xfId="43" applyFont="1" applyFill="1" applyBorder="1" applyAlignment="1">
      <alignment/>
    </xf>
    <xf numFmtId="3" fontId="10" fillId="0" borderId="63" xfId="43" applyFont="1" applyFill="1" applyBorder="1" applyAlignment="1">
      <alignment/>
    </xf>
    <xf numFmtId="3" fontId="10" fillId="0" borderId="103" xfId="43" applyFont="1" applyFill="1" applyBorder="1" applyAlignment="1">
      <alignment/>
    </xf>
    <xf numFmtId="3" fontId="10" fillId="0" borderId="40" xfId="43" applyFont="1" applyFill="1" applyBorder="1" applyAlignment="1">
      <alignment horizontal="center"/>
    </xf>
    <xf numFmtId="3" fontId="10" fillId="0" borderId="67" xfId="43" applyFont="1" applyFill="1" applyBorder="1" applyAlignment="1">
      <alignment horizontal="center"/>
    </xf>
    <xf numFmtId="3" fontId="10" fillId="0" borderId="0" xfId="43" applyFont="1" applyFill="1" applyAlignment="1">
      <alignment horizontal="centerContinuous"/>
    </xf>
    <xf numFmtId="3" fontId="10" fillId="0" borderId="24" xfId="43" applyFont="1" applyFill="1" applyBorder="1" applyAlignment="1">
      <alignment horizontal="centerContinuous"/>
    </xf>
    <xf numFmtId="3" fontId="10" fillId="0" borderId="49" xfId="43" applyFont="1" applyFill="1" applyBorder="1" applyAlignment="1">
      <alignment horizontal="center"/>
    </xf>
    <xf numFmtId="3" fontId="10" fillId="0" borderId="0" xfId="43" applyFont="1" applyFill="1" applyBorder="1" applyAlignment="1">
      <alignment horizontal="center"/>
    </xf>
    <xf numFmtId="3" fontId="10" fillId="0" borderId="32" xfId="43" applyFont="1" applyFill="1" applyBorder="1" applyAlignment="1">
      <alignment horizontal="center"/>
    </xf>
    <xf numFmtId="3" fontId="10" fillId="0" borderId="20" xfId="43" applyFont="1" applyFill="1" applyBorder="1" applyAlignment="1">
      <alignment horizontal="center"/>
    </xf>
    <xf numFmtId="3" fontId="10" fillId="0" borderId="0" xfId="43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10" fillId="0" borderId="76" xfId="43" applyFont="1" applyFill="1" applyBorder="1" applyAlignment="1">
      <alignment horizontal="center"/>
    </xf>
    <xf numFmtId="3" fontId="10" fillId="0" borderId="31" xfId="43" applyFont="1" applyFill="1" applyBorder="1" applyAlignment="1">
      <alignment horizontal="center"/>
    </xf>
    <xf numFmtId="3" fontId="10" fillId="0" borderId="55" xfId="43" applyFont="1" applyFill="1" applyBorder="1" applyAlignment="1">
      <alignment horizontal="center"/>
    </xf>
    <xf numFmtId="3" fontId="10" fillId="0" borderId="52" xfId="43" applyFont="1" applyFill="1" applyBorder="1" applyAlignment="1">
      <alignment horizontal="center"/>
    </xf>
    <xf numFmtId="3" fontId="10" fillId="0" borderId="104" xfId="43" applyFont="1" applyFill="1" applyBorder="1" applyAlignment="1">
      <alignment horizontal="center"/>
    </xf>
    <xf numFmtId="3" fontId="10" fillId="0" borderId="31" xfId="43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3" fontId="0" fillId="0" borderId="0" xfId="43" applyFont="1" applyFill="1" applyBorder="1" applyAlignment="1">
      <alignment/>
    </xf>
    <xf numFmtId="3" fontId="0" fillId="0" borderId="41" xfId="43" applyFont="1" applyFill="1" applyBorder="1" applyAlignment="1">
      <alignment/>
    </xf>
    <xf numFmtId="3" fontId="9" fillId="0" borderId="42" xfId="43" applyFont="1" applyFill="1" applyBorder="1" applyAlignment="1">
      <alignment horizontal="center"/>
    </xf>
    <xf numFmtId="3" fontId="9" fillId="0" borderId="35" xfId="43" applyFont="1" applyFill="1" applyBorder="1" applyAlignment="1">
      <alignment horizontal="center"/>
    </xf>
    <xf numFmtId="0" fontId="0" fillId="0" borderId="43" xfId="0" applyFill="1" applyBorder="1" applyAlignment="1">
      <alignment/>
    </xf>
    <xf numFmtId="3" fontId="0" fillId="44" borderId="41" xfId="43" applyFont="1" applyFill="1" applyBorder="1" applyAlignment="1">
      <alignment/>
    </xf>
    <xf numFmtId="3" fontId="9" fillId="44" borderId="42" xfId="43" applyFont="1" applyFill="1" applyBorder="1" applyAlignment="1">
      <alignment horizontal="center"/>
    </xf>
    <xf numFmtId="3" fontId="9" fillId="44" borderId="35" xfId="43" applyFont="1" applyFill="1" applyBorder="1" applyAlignment="1">
      <alignment horizontal="center"/>
    </xf>
    <xf numFmtId="0" fontId="0" fillId="44" borderId="43" xfId="0" applyFill="1" applyBorder="1" applyAlignment="1">
      <alignment/>
    </xf>
    <xf numFmtId="3" fontId="0" fillId="44" borderId="51" xfId="43" applyFont="1" applyFill="1" applyBorder="1" applyAlignment="1">
      <alignment/>
    </xf>
    <xf numFmtId="3" fontId="9" fillId="44" borderId="52" xfId="43" applyFont="1" applyFill="1" applyBorder="1" applyAlignment="1">
      <alignment horizontal="center"/>
    </xf>
    <xf numFmtId="0" fontId="0" fillId="44" borderId="53" xfId="0" applyFill="1" applyBorder="1" applyAlignment="1">
      <alignment/>
    </xf>
    <xf numFmtId="3" fontId="0" fillId="44" borderId="105" xfId="43" applyFont="1" applyFill="1" applyBorder="1" applyAlignment="1">
      <alignment/>
    </xf>
    <xf numFmtId="3" fontId="9" fillId="44" borderId="106" xfId="43" applyFont="1" applyFill="1" applyBorder="1" applyAlignment="1">
      <alignment horizontal="center"/>
    </xf>
    <xf numFmtId="3" fontId="9" fillId="44" borderId="107" xfId="43" applyFont="1" applyFill="1" applyBorder="1" applyAlignment="1">
      <alignment horizontal="center"/>
    </xf>
    <xf numFmtId="3" fontId="9" fillId="44" borderId="21" xfId="43" applyFont="1" applyFill="1" applyBorder="1" applyAlignment="1">
      <alignment horizontal="center"/>
    </xf>
    <xf numFmtId="0" fontId="0" fillId="44" borderId="108" xfId="0" applyFill="1" applyBorder="1" applyAlignment="1">
      <alignment/>
    </xf>
    <xf numFmtId="0" fontId="0" fillId="44" borderId="106" xfId="0" applyFill="1" applyBorder="1" applyAlignment="1">
      <alignment/>
    </xf>
    <xf numFmtId="3" fontId="0" fillId="44" borderId="59" xfId="43" applyFont="1" applyFill="1" applyBorder="1" applyAlignment="1">
      <alignment horizontal="center"/>
    </xf>
    <xf numFmtId="3" fontId="0" fillId="44" borderId="44" xfId="43" applyFont="1" applyFill="1" applyBorder="1" applyAlignment="1">
      <alignment horizontal="center"/>
    </xf>
    <xf numFmtId="3" fontId="0" fillId="46" borderId="45" xfId="43" applyFont="1" applyFill="1" applyBorder="1" applyAlignment="1">
      <alignment horizontal="center"/>
    </xf>
    <xf numFmtId="3" fontId="0" fillId="44" borderId="47" xfId="43" applyFont="1" applyFill="1" applyBorder="1" applyAlignment="1">
      <alignment horizontal="center"/>
    </xf>
    <xf numFmtId="3" fontId="0" fillId="44" borderId="48" xfId="43" applyFont="1" applyFill="1" applyBorder="1" applyAlignment="1">
      <alignment horizontal="center"/>
    </xf>
    <xf numFmtId="3" fontId="0" fillId="46" borderId="46" xfId="43" applyFont="1" applyFill="1" applyBorder="1" applyAlignment="1">
      <alignment horizontal="center"/>
    </xf>
    <xf numFmtId="3" fontId="0" fillId="0" borderId="51" xfId="43" applyFont="1" applyFill="1" applyBorder="1" applyAlignment="1">
      <alignment/>
    </xf>
    <xf numFmtId="3" fontId="9" fillId="0" borderId="52" xfId="43" applyFont="1" applyFill="1" applyBorder="1" applyAlignment="1">
      <alignment horizontal="center"/>
    </xf>
    <xf numFmtId="0" fontId="0" fillId="0" borderId="53" xfId="0" applyFill="1" applyBorder="1" applyAlignment="1">
      <alignment/>
    </xf>
    <xf numFmtId="3" fontId="9" fillId="0" borderId="65" xfId="43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752475</xdr:colOff>
      <xdr:row>168</xdr:row>
      <xdr:rowOff>0</xdr:rowOff>
    </xdr:from>
    <xdr:to>
      <xdr:col>13</xdr:col>
      <xdr:colOff>752475</xdr:colOff>
      <xdr:row>168</xdr:row>
      <xdr:rowOff>0</xdr:rowOff>
    </xdr:to>
    <xdr:sp>
      <xdr:nvSpPr>
        <xdr:cNvPr id="1" name="Line 10"/>
        <xdr:cNvSpPr>
          <a:spLocks/>
        </xdr:cNvSpPr>
      </xdr:nvSpPr>
      <xdr:spPr>
        <a:xfrm>
          <a:off x="16764000" y="262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308</xdr:row>
      <xdr:rowOff>19050</xdr:rowOff>
    </xdr:to>
    <xdr:sp>
      <xdr:nvSpPr>
        <xdr:cNvPr id="2" name="Line 27"/>
        <xdr:cNvSpPr>
          <a:spLocks/>
        </xdr:cNvSpPr>
      </xdr:nvSpPr>
      <xdr:spPr>
        <a:xfrm>
          <a:off x="6829425" y="54073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650</xdr:row>
      <xdr:rowOff>57150</xdr:rowOff>
    </xdr:from>
    <xdr:to>
      <xdr:col>24</xdr:col>
      <xdr:colOff>333375</xdr:colOff>
      <xdr:row>650</xdr:row>
      <xdr:rowOff>57150</xdr:rowOff>
    </xdr:to>
    <xdr:sp>
      <xdr:nvSpPr>
        <xdr:cNvPr id="3" name="Line 29"/>
        <xdr:cNvSpPr>
          <a:spLocks/>
        </xdr:cNvSpPr>
      </xdr:nvSpPr>
      <xdr:spPr>
        <a:xfrm>
          <a:off x="25336500" y="11111865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649</xdr:row>
      <xdr:rowOff>19050</xdr:rowOff>
    </xdr:from>
    <xdr:to>
      <xdr:col>24</xdr:col>
      <xdr:colOff>333375</xdr:colOff>
      <xdr:row>649</xdr:row>
      <xdr:rowOff>19050</xdr:rowOff>
    </xdr:to>
    <xdr:sp>
      <xdr:nvSpPr>
        <xdr:cNvPr id="4" name="Line 30"/>
        <xdr:cNvSpPr>
          <a:spLocks/>
        </xdr:cNvSpPr>
      </xdr:nvSpPr>
      <xdr:spPr>
        <a:xfrm>
          <a:off x="25336500" y="110918625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307</xdr:row>
      <xdr:rowOff>0</xdr:rowOff>
    </xdr:from>
    <xdr:to>
      <xdr:col>3</xdr:col>
      <xdr:colOff>0</xdr:colOff>
      <xdr:row>308</xdr:row>
      <xdr:rowOff>0</xdr:rowOff>
    </xdr:to>
    <xdr:sp>
      <xdr:nvSpPr>
        <xdr:cNvPr id="5" name="Line 70"/>
        <xdr:cNvSpPr>
          <a:spLocks/>
        </xdr:cNvSpPr>
      </xdr:nvSpPr>
      <xdr:spPr>
        <a:xfrm>
          <a:off x="4800600" y="54073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3124200</xdr:colOff>
      <xdr:row>235</xdr:row>
      <xdr:rowOff>9525</xdr:rowOff>
    </xdr:from>
    <xdr:to>
      <xdr:col>1</xdr:col>
      <xdr:colOff>3162300</xdr:colOff>
      <xdr:row>235</xdr:row>
      <xdr:rowOff>57150</xdr:rowOff>
    </xdr:to>
    <xdr:sp>
      <xdr:nvSpPr>
        <xdr:cNvPr id="6" name="Line 84"/>
        <xdr:cNvSpPr>
          <a:spLocks/>
        </xdr:cNvSpPr>
      </xdr:nvSpPr>
      <xdr:spPr>
        <a:xfrm flipH="1">
          <a:off x="3486150" y="39519225"/>
          <a:ext cx="38100" cy="47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267</xdr:row>
      <xdr:rowOff>0</xdr:rowOff>
    </xdr:from>
    <xdr:to>
      <xdr:col>5</xdr:col>
      <xdr:colOff>0</xdr:colOff>
      <xdr:row>272</xdr:row>
      <xdr:rowOff>19050</xdr:rowOff>
    </xdr:to>
    <xdr:sp>
      <xdr:nvSpPr>
        <xdr:cNvPr id="7" name="Line 27"/>
        <xdr:cNvSpPr>
          <a:spLocks/>
        </xdr:cNvSpPr>
      </xdr:nvSpPr>
      <xdr:spPr>
        <a:xfrm>
          <a:off x="6829425" y="459200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752475</xdr:colOff>
      <xdr:row>177</xdr:row>
      <xdr:rowOff>0</xdr:rowOff>
    </xdr:from>
    <xdr:to>
      <xdr:col>13</xdr:col>
      <xdr:colOff>752475</xdr:colOff>
      <xdr:row>177</xdr:row>
      <xdr:rowOff>0</xdr:rowOff>
    </xdr:to>
    <xdr:sp>
      <xdr:nvSpPr>
        <xdr:cNvPr id="8" name="Line 10"/>
        <xdr:cNvSpPr>
          <a:spLocks/>
        </xdr:cNvSpPr>
      </xdr:nvSpPr>
      <xdr:spPr>
        <a:xfrm>
          <a:off x="16764000" y="2807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191</xdr:row>
      <xdr:rowOff>180975</xdr:rowOff>
    </xdr:from>
    <xdr:to>
      <xdr:col>15</xdr:col>
      <xdr:colOff>0</xdr:colOff>
      <xdr:row>192</xdr:row>
      <xdr:rowOff>0</xdr:rowOff>
    </xdr:to>
    <xdr:sp>
      <xdr:nvSpPr>
        <xdr:cNvPr id="9" name="Straight Connector 22"/>
        <xdr:cNvSpPr>
          <a:spLocks/>
        </xdr:cNvSpPr>
      </xdr:nvSpPr>
      <xdr:spPr>
        <a:xfrm flipV="1">
          <a:off x="390525" y="31099125"/>
          <a:ext cx="20250150" cy="1905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4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15.421875" style="0" customWidth="1"/>
    <col min="2" max="2" width="21.8515625" style="0" customWidth="1"/>
    <col min="3" max="3" width="7.421875" style="0" customWidth="1"/>
    <col min="4" max="4" width="8.57421875" style="0" customWidth="1"/>
    <col min="5" max="5" width="6.57421875" style="0" customWidth="1"/>
  </cols>
  <sheetData>
    <row r="1" spans="1:6" ht="20.25">
      <c r="A1" s="344" t="s">
        <v>24</v>
      </c>
      <c r="B1" s="344"/>
      <c r="C1" s="344"/>
      <c r="D1" s="344"/>
      <c r="E1" s="344"/>
      <c r="F1" s="344"/>
    </row>
    <row r="2" spans="1:6" ht="14.25" customHeight="1">
      <c r="A2" s="84"/>
      <c r="B2" s="85"/>
      <c r="C2" s="86"/>
      <c r="D2" s="85"/>
      <c r="E2" s="85"/>
      <c r="F2" s="1"/>
    </row>
    <row r="3" spans="1:6" ht="18">
      <c r="A3" s="347" t="s">
        <v>0</v>
      </c>
      <c r="B3" s="347"/>
      <c r="C3" s="347"/>
      <c r="D3" s="347"/>
      <c r="E3" s="347"/>
      <c r="F3" s="347"/>
    </row>
    <row r="4" spans="1:6" ht="12.75">
      <c r="A4" s="189" t="s">
        <v>67</v>
      </c>
      <c r="B4" s="1"/>
      <c r="C4" s="7"/>
      <c r="F4" s="121"/>
    </row>
    <row r="5" spans="1:3" ht="12.75">
      <c r="A5" s="345" t="s">
        <v>45</v>
      </c>
      <c r="B5" s="345"/>
      <c r="C5" s="7"/>
    </row>
    <row r="6" spans="2:3" ht="12.75">
      <c r="B6" s="62" t="s">
        <v>78</v>
      </c>
      <c r="C6" s="7">
        <v>145</v>
      </c>
    </row>
    <row r="7" spans="2:3" ht="12.75">
      <c r="B7" s="26" t="s">
        <v>79</v>
      </c>
      <c r="C7" s="7">
        <v>181</v>
      </c>
    </row>
    <row r="8" spans="2:3" ht="12.75">
      <c r="B8" s="26" t="s">
        <v>80</v>
      </c>
      <c r="C8" s="7">
        <v>94</v>
      </c>
    </row>
    <row r="9" spans="2:3" ht="12.75">
      <c r="B9" s="133"/>
      <c r="C9" s="7"/>
    </row>
    <row r="10" spans="2:3" ht="12.75">
      <c r="B10" s="133"/>
      <c r="C10" s="7"/>
    </row>
    <row r="11" spans="2:3" ht="12.75">
      <c r="B11" s="190"/>
      <c r="C11" s="7"/>
    </row>
    <row r="12" spans="1:6" ht="18">
      <c r="A12" s="347" t="s">
        <v>1</v>
      </c>
      <c r="B12" s="347"/>
      <c r="C12" s="347"/>
      <c r="D12" s="347"/>
      <c r="E12" s="347"/>
      <c r="F12" s="347"/>
    </row>
    <row r="13" spans="1:6" ht="12.75">
      <c r="A13" s="189" t="s">
        <v>124</v>
      </c>
      <c r="B13" s="1"/>
      <c r="C13" s="7"/>
      <c r="F13" s="121"/>
    </row>
    <row r="14" spans="1:3" ht="12.75">
      <c r="A14" s="345" t="s">
        <v>45</v>
      </c>
      <c r="B14" s="345"/>
      <c r="C14" s="7"/>
    </row>
    <row r="15" spans="2:3" ht="12.75" customHeight="1">
      <c r="B15" s="62" t="s">
        <v>125</v>
      </c>
      <c r="C15" s="7">
        <v>234</v>
      </c>
    </row>
    <row r="16" spans="2:6" ht="14.25" customHeight="1">
      <c r="B16" s="62" t="s">
        <v>126</v>
      </c>
      <c r="C16" s="7">
        <v>45</v>
      </c>
      <c r="F16" s="4"/>
    </row>
    <row r="17" spans="2:3" ht="12.75">
      <c r="B17" s="62" t="s">
        <v>127</v>
      </c>
      <c r="C17" s="7">
        <v>270</v>
      </c>
    </row>
    <row r="18" spans="2:3" ht="12.75">
      <c r="B18" s="26" t="s">
        <v>128</v>
      </c>
      <c r="C18" s="7">
        <v>284</v>
      </c>
    </row>
    <row r="19" spans="2:3" ht="12.75">
      <c r="B19" s="26" t="s">
        <v>129</v>
      </c>
      <c r="C19" s="7">
        <v>70</v>
      </c>
    </row>
    <row r="20" spans="2:3" ht="12.75">
      <c r="B20" s="26" t="s">
        <v>225</v>
      </c>
      <c r="C20" s="7">
        <v>106</v>
      </c>
    </row>
    <row r="21" spans="2:6" ht="12.75">
      <c r="B21" s="26" t="s">
        <v>226</v>
      </c>
      <c r="C21" s="7">
        <v>39</v>
      </c>
      <c r="F21" s="343"/>
    </row>
    <row r="22" spans="2:3" ht="12.75">
      <c r="B22" s="26" t="s">
        <v>233</v>
      </c>
      <c r="C22" s="7">
        <v>5</v>
      </c>
    </row>
    <row r="23" spans="2:3" ht="12.75">
      <c r="B23" s="26" t="s">
        <v>234</v>
      </c>
      <c r="C23" s="7">
        <v>2</v>
      </c>
    </row>
    <row r="24" spans="2:3" ht="12.75">
      <c r="B24" s="26" t="s">
        <v>236</v>
      </c>
      <c r="C24" s="7">
        <v>13</v>
      </c>
    </row>
    <row r="25" spans="2:3" ht="12.75">
      <c r="B25" s="26" t="s">
        <v>235</v>
      </c>
      <c r="C25" s="7">
        <v>1</v>
      </c>
    </row>
    <row r="26" spans="2:3" ht="12.75">
      <c r="B26" s="26" t="s">
        <v>237</v>
      </c>
      <c r="C26" s="7">
        <v>1</v>
      </c>
    </row>
    <row r="27" spans="1:5" ht="12.75">
      <c r="A27" s="20"/>
      <c r="B27" s="26" t="s">
        <v>238</v>
      </c>
      <c r="C27" s="337">
        <v>3</v>
      </c>
      <c r="D27" s="20"/>
      <c r="E27" s="20"/>
    </row>
    <row r="28" spans="1:5" ht="12.75">
      <c r="A28" s="20"/>
      <c r="B28" s="26" t="s">
        <v>239</v>
      </c>
      <c r="C28" s="338">
        <v>1</v>
      </c>
      <c r="D28" s="20"/>
      <c r="E28" s="20"/>
    </row>
    <row r="29" spans="1:5" ht="12.75">
      <c r="A29" s="20"/>
      <c r="B29" s="26" t="s">
        <v>240</v>
      </c>
      <c r="C29" s="338">
        <v>2</v>
      </c>
      <c r="D29" s="20"/>
      <c r="E29" s="20"/>
    </row>
    <row r="30" spans="1:5" ht="12.75">
      <c r="A30" s="20"/>
      <c r="B30" s="26" t="s">
        <v>241</v>
      </c>
      <c r="C30" s="338">
        <v>1</v>
      </c>
      <c r="D30" s="20"/>
      <c r="E30" s="20">
        <v>174</v>
      </c>
    </row>
    <row r="31" spans="1:6" ht="18">
      <c r="A31" s="347" t="s">
        <v>60</v>
      </c>
      <c r="B31" s="347"/>
      <c r="C31" s="347"/>
      <c r="D31" s="347"/>
      <c r="E31" s="347"/>
      <c r="F31" s="347"/>
    </row>
    <row r="32" spans="1:6" ht="12.75">
      <c r="A32" s="348" t="s">
        <v>146</v>
      </c>
      <c r="B32" s="349"/>
      <c r="C32" s="349"/>
      <c r="D32" s="20"/>
      <c r="E32" s="20"/>
      <c r="F32" s="20"/>
    </row>
    <row r="33" spans="1:6" ht="12.75">
      <c r="A33" s="345" t="s">
        <v>45</v>
      </c>
      <c r="B33" s="345"/>
      <c r="C33" s="60"/>
      <c r="D33" s="20"/>
      <c r="E33" s="20"/>
      <c r="F33" s="20"/>
    </row>
    <row r="34" spans="1:6" ht="12.75">
      <c r="A34" s="20"/>
      <c r="B34" s="26" t="s">
        <v>141</v>
      </c>
      <c r="C34" s="60">
        <v>7</v>
      </c>
      <c r="D34" s="20"/>
      <c r="E34" s="20"/>
      <c r="F34" s="180"/>
    </row>
    <row r="35" spans="1:6" ht="12.75">
      <c r="A35" s="20"/>
      <c r="B35" s="26" t="s">
        <v>142</v>
      </c>
      <c r="C35" s="60">
        <v>6</v>
      </c>
      <c r="D35" s="20"/>
      <c r="E35" s="20"/>
      <c r="F35" s="20"/>
    </row>
    <row r="36" spans="1:6" ht="12.75">
      <c r="A36" s="20"/>
      <c r="B36" s="133" t="s">
        <v>143</v>
      </c>
      <c r="C36" s="60">
        <v>5</v>
      </c>
      <c r="D36" s="20"/>
      <c r="E36" s="20"/>
      <c r="F36" s="20"/>
    </row>
    <row r="37" spans="1:6" ht="12.75">
      <c r="A37" s="20"/>
      <c r="B37" s="133" t="s">
        <v>144</v>
      </c>
      <c r="C37" s="60">
        <v>5</v>
      </c>
      <c r="D37" s="20"/>
      <c r="E37" s="20"/>
      <c r="F37" s="20"/>
    </row>
    <row r="38" spans="1:6" ht="12.75">
      <c r="A38" s="20"/>
      <c r="B38" s="133" t="s">
        <v>145</v>
      </c>
      <c r="C38" s="60">
        <v>4</v>
      </c>
      <c r="D38" s="20"/>
      <c r="E38" s="20"/>
      <c r="F38" s="20"/>
    </row>
    <row r="39" spans="1:6" ht="12.75">
      <c r="A39" s="20"/>
      <c r="B39" s="133"/>
      <c r="C39" s="60"/>
      <c r="D39" s="20"/>
      <c r="E39" s="20"/>
      <c r="F39" s="20"/>
    </row>
    <row r="40" spans="1:6" ht="12.75">
      <c r="A40" s="20"/>
      <c r="B40" s="26"/>
      <c r="C40" s="60"/>
      <c r="D40" s="20"/>
      <c r="E40" s="20"/>
      <c r="F40" s="20"/>
    </row>
    <row r="41" spans="1:6" ht="18">
      <c r="A41" s="347"/>
      <c r="B41" s="347"/>
      <c r="C41" s="347"/>
      <c r="D41" s="347"/>
      <c r="E41" s="347"/>
      <c r="F41" s="347"/>
    </row>
    <row r="42" spans="1:3" ht="12.75">
      <c r="A42" s="346"/>
      <c r="B42" s="346"/>
      <c r="C42" s="346"/>
    </row>
    <row r="43" spans="2:3" ht="12.75">
      <c r="B43" s="193"/>
      <c r="C43" s="87"/>
    </row>
    <row r="44" spans="2:3" ht="12.75">
      <c r="B44" s="193"/>
      <c r="C44" s="87"/>
    </row>
    <row r="45" spans="2:3" ht="12.75">
      <c r="B45" s="27"/>
      <c r="C45" s="87"/>
    </row>
    <row r="46" spans="2:6" ht="12.75">
      <c r="B46" s="22"/>
      <c r="C46" s="87"/>
      <c r="F46" s="1"/>
    </row>
    <row r="344" ht="15.75">
      <c r="X344" s="32"/>
    </row>
  </sheetData>
  <sheetProtection/>
  <mergeCells count="10">
    <mergeCell ref="A1:F1"/>
    <mergeCell ref="A14:B14"/>
    <mergeCell ref="A42:C42"/>
    <mergeCell ref="A12:F12"/>
    <mergeCell ref="A41:F41"/>
    <mergeCell ref="A3:F3"/>
    <mergeCell ref="A5:B5"/>
    <mergeCell ref="A33:B33"/>
    <mergeCell ref="A31:F31"/>
    <mergeCell ref="A32:C32"/>
  </mergeCells>
  <printOptions/>
  <pageMargins left="0.75" right="0.75" top="0.51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5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8515625" style="0" customWidth="1"/>
    <col min="2" max="2" width="22.28125" style="0" customWidth="1"/>
  </cols>
  <sheetData>
    <row r="1" spans="1:6" ht="20.25">
      <c r="A1" s="344" t="s">
        <v>31</v>
      </c>
      <c r="B1" s="344"/>
      <c r="C1" s="344"/>
      <c r="D1" s="344"/>
      <c r="E1" s="344"/>
      <c r="F1" s="344"/>
    </row>
    <row r="2" ht="12.75">
      <c r="C2" s="7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"/>
    </row>
    <row r="5" spans="1:7" ht="14.25" customHeight="1">
      <c r="A5" s="84"/>
      <c r="B5" s="88"/>
      <c r="C5" s="126"/>
      <c r="D5" s="126"/>
      <c r="E5" s="126"/>
      <c r="F5" s="1"/>
      <c r="G5" s="121"/>
    </row>
    <row r="6" spans="1:6" ht="14.25" customHeight="1">
      <c r="A6" s="84"/>
      <c r="B6" s="88"/>
      <c r="C6" s="126"/>
      <c r="D6" s="126"/>
      <c r="E6" s="126"/>
      <c r="F6" s="1"/>
    </row>
    <row r="7" spans="1:6" ht="18">
      <c r="A7" s="347" t="s">
        <v>1</v>
      </c>
      <c r="B7" s="347"/>
      <c r="C7" s="347"/>
      <c r="D7" s="347"/>
      <c r="E7" s="347"/>
      <c r="F7" s="347"/>
    </row>
    <row r="8" spans="1:3" ht="12.75">
      <c r="A8" s="189" t="s">
        <v>124</v>
      </c>
      <c r="B8" s="1"/>
      <c r="C8" s="7"/>
    </row>
    <row r="9" spans="1:3" ht="12.75">
      <c r="A9" s="345" t="s">
        <v>45</v>
      </c>
      <c r="B9" s="345"/>
      <c r="C9" s="7"/>
    </row>
    <row r="10" spans="1:3" ht="12.75">
      <c r="A10" s="63"/>
      <c r="B10" s="26" t="s">
        <v>125</v>
      </c>
      <c r="C10" s="7">
        <v>33</v>
      </c>
    </row>
    <row r="11" spans="1:3" ht="12.75">
      <c r="A11" s="63"/>
      <c r="B11" s="26" t="s">
        <v>126</v>
      </c>
      <c r="C11" s="7">
        <v>5</v>
      </c>
    </row>
    <row r="12" spans="1:3" ht="12.75">
      <c r="A12" s="63"/>
      <c r="B12" s="26" t="s">
        <v>127</v>
      </c>
      <c r="C12" s="7">
        <v>40</v>
      </c>
    </row>
    <row r="13" spans="1:3" ht="12.75">
      <c r="A13" s="63"/>
      <c r="B13" s="62" t="s">
        <v>128</v>
      </c>
      <c r="C13" s="7">
        <v>48</v>
      </c>
    </row>
    <row r="14" spans="2:5" ht="12.75" customHeight="1">
      <c r="B14" s="62" t="s">
        <v>129</v>
      </c>
      <c r="C14" s="7">
        <v>13</v>
      </c>
      <c r="E14" s="121"/>
    </row>
    <row r="15" spans="2:3" ht="12.75">
      <c r="B15" s="26" t="s">
        <v>225</v>
      </c>
      <c r="C15" s="7">
        <v>13</v>
      </c>
    </row>
    <row r="16" spans="2:3" ht="12.75">
      <c r="B16" s="26" t="s">
        <v>226</v>
      </c>
      <c r="C16" s="7">
        <v>6</v>
      </c>
    </row>
    <row r="17" spans="1:3" s="20" customFormat="1" ht="12.75">
      <c r="A17" s="359" t="s">
        <v>227</v>
      </c>
      <c r="B17" s="359"/>
      <c r="C17" s="60">
        <v>1</v>
      </c>
    </row>
    <row r="18" spans="1:3" s="20" customFormat="1" ht="12.75">
      <c r="A18" s="26"/>
      <c r="B18" s="26"/>
      <c r="C18" s="60"/>
    </row>
    <row r="19" spans="1:6" s="20" customFormat="1" ht="18">
      <c r="A19" s="347" t="s">
        <v>2</v>
      </c>
      <c r="B19" s="347"/>
      <c r="C19" s="347"/>
      <c r="D19" s="347"/>
      <c r="E19" s="347"/>
      <c r="F19" s="347"/>
    </row>
    <row r="20" spans="1:9" s="20" customFormat="1" ht="15">
      <c r="A20" s="348" t="s">
        <v>121</v>
      </c>
      <c r="B20" s="348"/>
      <c r="C20" s="348"/>
      <c r="D20" s="348"/>
      <c r="E20" s="348"/>
      <c r="F20" s="166"/>
      <c r="I20" s="180" t="s">
        <v>21</v>
      </c>
    </row>
    <row r="21" spans="1:7" s="20" customFormat="1" ht="12.75">
      <c r="A21" s="345" t="s">
        <v>45</v>
      </c>
      <c r="B21" s="345"/>
      <c r="C21" s="180"/>
      <c r="D21" s="180"/>
      <c r="E21"/>
      <c r="F21"/>
      <c r="G21" s="180"/>
    </row>
    <row r="22" spans="1:6" s="20" customFormat="1" ht="12.75">
      <c r="A22"/>
      <c r="B22" s="62" t="s">
        <v>132</v>
      </c>
      <c r="C22" s="17">
        <v>29</v>
      </c>
      <c r="D22"/>
      <c r="E22"/>
      <c r="F22"/>
    </row>
    <row r="23" spans="1:6" s="20" customFormat="1" ht="12.75">
      <c r="A23"/>
      <c r="B23" s="62" t="s">
        <v>133</v>
      </c>
      <c r="C23" s="17">
        <v>24</v>
      </c>
      <c r="D23"/>
      <c r="E23"/>
      <c r="F23"/>
    </row>
    <row r="24" spans="1:6" s="20" customFormat="1" ht="12.75">
      <c r="A24"/>
      <c r="B24" s="62" t="s">
        <v>134</v>
      </c>
      <c r="C24" s="17">
        <v>29</v>
      </c>
      <c r="D24"/>
      <c r="E24"/>
      <c r="F24"/>
    </row>
    <row r="25" spans="1:6" s="20" customFormat="1" ht="12.75">
      <c r="A25"/>
      <c r="B25" s="62" t="s">
        <v>135</v>
      </c>
      <c r="C25" s="17">
        <v>16</v>
      </c>
      <c r="D25"/>
      <c r="E25"/>
      <c r="F25"/>
    </row>
    <row r="26" spans="1:8" s="20" customFormat="1" ht="12.75">
      <c r="A26"/>
      <c r="B26" s="26" t="s">
        <v>136</v>
      </c>
      <c r="C26" s="17">
        <v>36</v>
      </c>
      <c r="D26"/>
      <c r="E26"/>
      <c r="F26"/>
      <c r="H26" s="180" t="s">
        <v>21</v>
      </c>
    </row>
    <row r="27" spans="1:6" s="20" customFormat="1" ht="12.75">
      <c r="A27"/>
      <c r="B27" s="26" t="s">
        <v>137</v>
      </c>
      <c r="C27" s="323">
        <v>17</v>
      </c>
      <c r="D27"/>
      <c r="E27"/>
      <c r="F27"/>
    </row>
    <row r="28" spans="1:6" s="20" customFormat="1" ht="12.75">
      <c r="A28"/>
      <c r="B28" s="26" t="s">
        <v>138</v>
      </c>
      <c r="C28" s="323">
        <v>25</v>
      </c>
      <c r="D28"/>
      <c r="E28"/>
      <c r="F28"/>
    </row>
    <row r="29" spans="1:6" s="20" customFormat="1" ht="12.75">
      <c r="A29"/>
      <c r="B29" s="26"/>
      <c r="C29"/>
      <c r="D29"/>
      <c r="E29"/>
      <c r="F29"/>
    </row>
    <row r="30" spans="1:6" s="20" customFormat="1" ht="12.75">
      <c r="A30"/>
      <c r="C30"/>
      <c r="D30"/>
      <c r="E30"/>
      <c r="F30"/>
    </row>
    <row r="31" spans="1:6" s="20" customFormat="1" ht="18">
      <c r="A31" s="347" t="s">
        <v>60</v>
      </c>
      <c r="B31" s="347"/>
      <c r="C31" s="347"/>
      <c r="D31" s="347"/>
      <c r="E31" s="347"/>
      <c r="F31" s="347"/>
    </row>
    <row r="32" spans="1:6" s="20" customFormat="1" ht="12.75">
      <c r="A32" s="348" t="s">
        <v>54</v>
      </c>
      <c r="B32" s="348"/>
      <c r="C32" s="348"/>
      <c r="D32" s="348"/>
      <c r="E32" s="348"/>
      <c r="F32" s="348"/>
    </row>
    <row r="33" spans="1:7" s="20" customFormat="1" ht="12.75">
      <c r="A33" s="345" t="s">
        <v>45</v>
      </c>
      <c r="B33" s="345"/>
      <c r="C33" s="345"/>
      <c r="D33" s="345"/>
      <c r="E33" s="345"/>
      <c r="F33" s="345"/>
      <c r="G33" s="180"/>
    </row>
    <row r="34" spans="1:7" s="20" customFormat="1" ht="12.75">
      <c r="A34" s="63"/>
      <c r="B34" s="26" t="s">
        <v>141</v>
      </c>
      <c r="C34" s="26">
        <v>0</v>
      </c>
      <c r="D34" s="63"/>
      <c r="E34" s="63"/>
      <c r="F34" s="63"/>
      <c r="G34" s="180"/>
    </row>
    <row r="35" spans="1:7" s="20" customFormat="1" ht="12.75">
      <c r="A35" s="63"/>
      <c r="B35" s="26" t="s">
        <v>142</v>
      </c>
      <c r="C35" s="26">
        <v>0</v>
      </c>
      <c r="D35" s="63"/>
      <c r="E35" s="63"/>
      <c r="F35" s="63"/>
      <c r="G35" s="180"/>
    </row>
    <row r="36" spans="2:3" s="20" customFormat="1" ht="12.75">
      <c r="B36" s="26" t="s">
        <v>143</v>
      </c>
      <c r="C36" s="60">
        <v>0</v>
      </c>
    </row>
    <row r="37" spans="2:3" s="20" customFormat="1" ht="12.75">
      <c r="B37" s="26" t="s">
        <v>144</v>
      </c>
      <c r="C37" s="60">
        <v>0</v>
      </c>
    </row>
    <row r="38" spans="2:3" s="20" customFormat="1" ht="12.75">
      <c r="B38" s="133" t="s">
        <v>145</v>
      </c>
      <c r="C38" s="60">
        <v>0</v>
      </c>
    </row>
    <row r="39" spans="2:3" s="20" customFormat="1" ht="12.75">
      <c r="B39" s="133"/>
      <c r="C39" s="60"/>
    </row>
    <row r="40" spans="2:3" s="20" customFormat="1" ht="12.75">
      <c r="B40" s="133"/>
      <c r="C40" s="60"/>
    </row>
    <row r="41" spans="2:3" s="20" customFormat="1" ht="12.75">
      <c r="B41" s="133"/>
      <c r="C41" s="60"/>
    </row>
    <row r="42" spans="2:3" s="20" customFormat="1" ht="12.75">
      <c r="B42" s="26"/>
      <c r="C42" s="60"/>
    </row>
    <row r="43" spans="1:13" s="20" customFormat="1" ht="18">
      <c r="A43" s="347" t="s">
        <v>56</v>
      </c>
      <c r="B43" s="347"/>
      <c r="C43" s="347"/>
      <c r="D43" s="347"/>
      <c r="E43" s="347"/>
      <c r="F43" s="347"/>
      <c r="G43"/>
      <c r="H43"/>
      <c r="I43"/>
      <c r="J43"/>
      <c r="K43"/>
      <c r="L43"/>
      <c r="M43"/>
    </row>
    <row r="44" spans="1:13" s="20" customFormat="1" ht="12.75">
      <c r="A44" s="348" t="s">
        <v>163</v>
      </c>
      <c r="B44" s="349"/>
      <c r="C44" s="7"/>
      <c r="D44"/>
      <c r="E44"/>
      <c r="F44"/>
      <c r="G44"/>
      <c r="H44"/>
      <c r="I44"/>
      <c r="J44"/>
      <c r="K44"/>
      <c r="L44"/>
      <c r="M44"/>
    </row>
    <row r="45" spans="1:13" s="20" customFormat="1" ht="12.75">
      <c r="A45" s="353" t="s">
        <v>45</v>
      </c>
      <c r="B45" s="353"/>
      <c r="C45" s="7"/>
      <c r="D45"/>
      <c r="E45"/>
      <c r="F45"/>
      <c r="G45"/>
      <c r="H45"/>
      <c r="I45"/>
      <c r="J45"/>
      <c r="K45"/>
      <c r="L45"/>
      <c r="M45"/>
    </row>
    <row r="46" spans="1:13" s="20" customFormat="1" ht="12.75">
      <c r="A46" s="129"/>
      <c r="B46" s="62" t="s">
        <v>171</v>
      </c>
      <c r="C46" s="7">
        <v>0</v>
      </c>
      <c r="D46"/>
      <c r="E46"/>
      <c r="F46"/>
      <c r="G46"/>
      <c r="H46"/>
      <c r="I46"/>
      <c r="J46"/>
      <c r="K46"/>
      <c r="L46"/>
      <c r="M46"/>
    </row>
    <row r="47" spans="1:13" s="20" customFormat="1" ht="12.75">
      <c r="A47" s="121"/>
      <c r="B47" s="62" t="s">
        <v>172</v>
      </c>
      <c r="C47" s="7">
        <v>3</v>
      </c>
      <c r="D47"/>
      <c r="E47"/>
      <c r="F47"/>
      <c r="G47" s="121"/>
      <c r="H47"/>
      <c r="I47"/>
      <c r="J47"/>
      <c r="K47"/>
      <c r="L47"/>
      <c r="M47"/>
    </row>
    <row r="48" spans="1:13" s="20" customFormat="1" ht="12.75">
      <c r="A48"/>
      <c r="B48" s="62" t="s">
        <v>173</v>
      </c>
      <c r="C48" s="191">
        <v>3</v>
      </c>
      <c r="D48"/>
      <c r="E48"/>
      <c r="F48"/>
      <c r="G48"/>
      <c r="H48"/>
      <c r="I48"/>
      <c r="J48"/>
      <c r="K48"/>
      <c r="L48"/>
      <c r="M48"/>
    </row>
    <row r="49" spans="1:13" s="20" customFormat="1" ht="12.75">
      <c r="A49" s="121"/>
      <c r="B49" s="26" t="s">
        <v>174</v>
      </c>
      <c r="C49" s="7">
        <v>3</v>
      </c>
      <c r="D49"/>
      <c r="E49"/>
      <c r="F49"/>
      <c r="G49"/>
      <c r="H49"/>
      <c r="I49"/>
      <c r="J49"/>
      <c r="K49"/>
      <c r="L49"/>
      <c r="M49"/>
    </row>
    <row r="50" spans="1:13" s="20" customFormat="1" ht="12.75">
      <c r="A50" s="189"/>
      <c r="B50" s="26"/>
      <c r="C50" s="7"/>
      <c r="D50"/>
      <c r="E50"/>
      <c r="F50" s="1"/>
      <c r="G50"/>
      <c r="H50"/>
      <c r="I50"/>
      <c r="J50"/>
      <c r="K50"/>
      <c r="L50"/>
      <c r="M50"/>
    </row>
    <row r="51" spans="1:13" s="20" customFormat="1" ht="12.75">
      <c r="A51" s="16"/>
      <c r="B51" s="27"/>
      <c r="C51" s="7"/>
      <c r="D51"/>
      <c r="E51"/>
      <c r="F51"/>
      <c r="G51"/>
      <c r="H51"/>
      <c r="I51"/>
      <c r="J51"/>
      <c r="K51"/>
      <c r="L51"/>
      <c r="M51"/>
    </row>
    <row r="52" spans="1:13" s="20" customFormat="1" ht="12.75">
      <c r="A52" s="16"/>
      <c r="B52" s="27"/>
      <c r="C52" s="7"/>
      <c r="D52"/>
      <c r="E52"/>
      <c r="F52"/>
      <c r="G52"/>
      <c r="H52"/>
      <c r="I52"/>
      <c r="J52"/>
      <c r="K52"/>
      <c r="L52"/>
      <c r="M52"/>
    </row>
    <row r="53" spans="1:13" s="20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6" ht="18">
      <c r="A54" s="347"/>
      <c r="B54" s="347"/>
      <c r="C54" s="347"/>
      <c r="D54" s="347"/>
      <c r="E54" s="347"/>
      <c r="F54" s="347"/>
    </row>
    <row r="55" spans="1:6" s="121" customFormat="1" ht="12.75">
      <c r="A55" s="127"/>
      <c r="B55" s="63"/>
      <c r="C55" s="127"/>
      <c r="D55" s="127"/>
      <c r="E55" s="127"/>
      <c r="F55" s="127"/>
    </row>
    <row r="56" spans="1:6" s="121" customFormat="1" ht="12.75">
      <c r="A56" s="127"/>
      <c r="B56" s="26"/>
      <c r="C56" s="26"/>
      <c r="D56" s="127"/>
      <c r="E56" s="127"/>
      <c r="F56" s="127"/>
    </row>
    <row r="57" spans="1:6" s="121" customFormat="1" ht="12.75">
      <c r="A57" s="127"/>
      <c r="B57" s="26"/>
      <c r="C57" s="26"/>
      <c r="D57" s="127"/>
      <c r="E57" s="127"/>
      <c r="F57" s="127"/>
    </row>
    <row r="58" spans="1:3" ht="12.75">
      <c r="A58" s="5"/>
      <c r="B58" s="26"/>
      <c r="C58" s="260"/>
    </row>
    <row r="59" spans="2:3" ht="12.75">
      <c r="B59" s="62"/>
      <c r="C59" s="17"/>
    </row>
    <row r="60" spans="1:3" ht="18">
      <c r="A60" s="358"/>
      <c r="B60" s="358"/>
      <c r="C60" s="7"/>
    </row>
    <row r="61" spans="1:6" s="120" customFormat="1" ht="12.75">
      <c r="A61"/>
      <c r="B61" s="262"/>
      <c r="C61" s="7"/>
      <c r="D61"/>
      <c r="E61"/>
      <c r="F61"/>
    </row>
    <row r="62" spans="2:3" ht="12.75">
      <c r="B62" s="121"/>
      <c r="C62" s="7"/>
    </row>
    <row r="63" spans="2:3" ht="12.75">
      <c r="B63" s="62"/>
      <c r="C63" s="7"/>
    </row>
    <row r="64" spans="2:3" ht="12.75">
      <c r="B64" s="62"/>
      <c r="C64" s="7"/>
    </row>
    <row r="66" ht="12.75">
      <c r="B66" s="22"/>
    </row>
    <row r="67" ht="12.75">
      <c r="B67" s="22"/>
    </row>
    <row r="351" ht="15.75">
      <c r="X351" s="32"/>
    </row>
  </sheetData>
  <sheetProtection/>
  <mergeCells count="16">
    <mergeCell ref="A60:B60"/>
    <mergeCell ref="A32:F32"/>
    <mergeCell ref="A33:F33"/>
    <mergeCell ref="A54:F54"/>
    <mergeCell ref="A17:B17"/>
    <mergeCell ref="A43:F43"/>
    <mergeCell ref="A45:B45"/>
    <mergeCell ref="A44:B44"/>
    <mergeCell ref="A31:F31"/>
    <mergeCell ref="A19:F19"/>
    <mergeCell ref="A9:B9"/>
    <mergeCell ref="A20:E20"/>
    <mergeCell ref="A21:B21"/>
    <mergeCell ref="A1:F1"/>
    <mergeCell ref="A4:B4"/>
    <mergeCell ref="A7:F7"/>
  </mergeCells>
  <printOptions/>
  <pageMargins left="0.75" right="0.75" top="0.56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351"/>
  <sheetViews>
    <sheetView tabSelected="1" zoomScale="70" zoomScaleNormal="70" workbookViewId="0" topLeftCell="A178">
      <selection activeCell="D198" sqref="D198"/>
    </sheetView>
  </sheetViews>
  <sheetFormatPr defaultColWidth="9.140625" defaultRowHeight="12.75"/>
  <cols>
    <col min="1" max="1" width="5.421875" style="0" customWidth="1"/>
    <col min="2" max="2" width="50.00390625" style="0" customWidth="1"/>
    <col min="3" max="4" width="16.57421875" style="0" customWidth="1"/>
    <col min="5" max="5" width="13.8515625" style="0" customWidth="1"/>
    <col min="6" max="6" width="17.7109375" style="0" customWidth="1"/>
    <col min="7" max="7" width="19.00390625" style="0" customWidth="1"/>
    <col min="8" max="8" width="17.421875" style="0" customWidth="1"/>
    <col min="9" max="9" width="13.140625" style="0" customWidth="1"/>
    <col min="10" max="10" width="14.140625" style="0" customWidth="1"/>
    <col min="11" max="11" width="20.421875" style="0" customWidth="1"/>
    <col min="12" max="12" width="22.28125" style="0" customWidth="1"/>
    <col min="13" max="13" width="13.57421875" style="0" customWidth="1"/>
    <col min="14" max="14" width="16.57421875" style="0" customWidth="1"/>
    <col min="15" max="15" width="52.8515625" style="0" customWidth="1"/>
    <col min="16" max="16" width="10.00390625" style="0" customWidth="1"/>
    <col min="17" max="17" width="13.140625" style="0" customWidth="1"/>
    <col min="18" max="18" width="12.00390625" style="0" customWidth="1"/>
    <col min="19" max="19" width="13.00390625" style="0" customWidth="1"/>
    <col min="20" max="20" width="17.8515625" style="0" customWidth="1"/>
    <col min="21" max="21" width="49.7109375" style="0" customWidth="1"/>
    <col min="22" max="22" width="13.140625" style="0" customWidth="1"/>
    <col min="34" max="34" width="42.57421875" style="0" customWidth="1"/>
    <col min="35" max="35" width="32.57421875" style="0" customWidth="1"/>
  </cols>
  <sheetData>
    <row r="1" spans="2:15" s="87" customFormat="1" ht="15" hidden="1" thickBot="1">
      <c r="B1" s="208"/>
      <c r="C1" s="210" t="s">
        <v>32</v>
      </c>
      <c r="D1" s="210" t="s">
        <v>33</v>
      </c>
      <c r="E1" s="210" t="s">
        <v>34</v>
      </c>
      <c r="F1" s="210" t="s">
        <v>43</v>
      </c>
      <c r="G1" s="210" t="s">
        <v>36</v>
      </c>
      <c r="H1" s="210" t="s">
        <v>39</v>
      </c>
      <c r="I1" s="210" t="s">
        <v>14</v>
      </c>
      <c r="J1" s="210" t="s">
        <v>15</v>
      </c>
      <c r="K1" s="210" t="s">
        <v>38</v>
      </c>
      <c r="L1" s="210" t="s">
        <v>37</v>
      </c>
      <c r="M1" s="210" t="s">
        <v>18</v>
      </c>
      <c r="N1" s="210" t="s">
        <v>19</v>
      </c>
      <c r="O1" s="212"/>
    </row>
    <row r="2" spans="2:15" s="20" customFormat="1" ht="18" customHeight="1" hidden="1" thickTop="1">
      <c r="B2" s="97" t="e">
        <f>+'Wbg SE1- Mont'!#REF!</f>
        <v>#REF!</v>
      </c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99" t="e">
        <f>+B2</f>
        <v>#REF!</v>
      </c>
    </row>
    <row r="3" spans="2:15" s="20" customFormat="1" ht="18" customHeight="1" hidden="1">
      <c r="B3" s="100" t="e">
        <f>+Summary!B6</f>
        <v>#REF!</v>
      </c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  <c r="O3" s="168" t="e">
        <f>+B3</f>
        <v>#REF!</v>
      </c>
    </row>
    <row r="4" spans="2:15" s="20" customFormat="1" ht="15.75" customHeight="1" hidden="1">
      <c r="B4" s="100"/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  <c r="O4" s="168"/>
    </row>
    <row r="5" spans="2:15" s="20" customFormat="1" ht="18" customHeight="1" hidden="1">
      <c r="B5" s="102" t="e">
        <f>+'Wbg SE1- Mont'!#REF!</f>
        <v>#REF!</v>
      </c>
      <c r="C5" s="37" t="e">
        <f>+'Wbg SE1- Mont'!#REF!</f>
        <v>#REF!</v>
      </c>
      <c r="D5" s="37">
        <f>+'Wbg SE2-NE'!C5</f>
        <v>0</v>
      </c>
      <c r="E5" s="37">
        <f>+'Wbg SW-NW'!C5</f>
        <v>0</v>
      </c>
      <c r="F5" s="93">
        <f>+'Kingsville-NH-SH-RoseHill'!C5</f>
        <v>0</v>
      </c>
      <c r="G5" s="37">
        <f>+'Knob Noster-Low'!C5</f>
        <v>0</v>
      </c>
      <c r="H5" s="37" t="e">
        <f>+'Centerview-Columbus'!#REF!</f>
        <v>#REF!</v>
      </c>
      <c r="I5" s="37" t="e">
        <f>+Chilhowee!#REF!</f>
        <v>#REF!</v>
      </c>
      <c r="J5" s="93" t="e">
        <f>+Pittsville!#REF!</f>
        <v>#REF!</v>
      </c>
      <c r="K5" s="37">
        <f>+'Hazel Hill-Simpson'!C5</f>
        <v>0</v>
      </c>
      <c r="L5" s="37">
        <f>+'Post Oak-Jefferson'!C5</f>
        <v>0</v>
      </c>
      <c r="M5" s="34">
        <v>0</v>
      </c>
      <c r="N5" s="227" t="e">
        <f>SUM(C5:M5)</f>
        <v>#REF!</v>
      </c>
      <c r="O5" s="103" t="e">
        <f>+B5</f>
        <v>#REF!</v>
      </c>
    </row>
    <row r="6" spans="2:15" s="20" customFormat="1" ht="18" customHeight="1" hidden="1">
      <c r="B6" s="102" t="e">
        <f>+'Wbg SE1- Mont'!#REF!</f>
        <v>#REF!</v>
      </c>
      <c r="C6" s="37" t="e">
        <f>+'Wbg SE1- Mont'!#REF!</f>
        <v>#REF!</v>
      </c>
      <c r="D6" s="37">
        <f>+'Wbg SE2-NE'!C6</f>
        <v>0</v>
      </c>
      <c r="E6" s="37">
        <f>+'Wbg SW-NW'!C6</f>
        <v>0</v>
      </c>
      <c r="F6" s="93">
        <f>+'Kingsville-NH-SH-RoseHill'!C6</f>
        <v>0</v>
      </c>
      <c r="G6" s="37">
        <f>+'Knob Noster-Low'!C6</f>
        <v>0</v>
      </c>
      <c r="H6" s="37" t="e">
        <f>+'Centerview-Columbus'!#REF!</f>
        <v>#REF!</v>
      </c>
      <c r="I6" s="37" t="e">
        <f>+Chilhowee!#REF!</f>
        <v>#REF!</v>
      </c>
      <c r="J6" s="93" t="e">
        <f>+Pittsville!#REF!</f>
        <v>#REF!</v>
      </c>
      <c r="K6" s="37">
        <f>+'Hazel Hill-Simpson'!C6</f>
        <v>0</v>
      </c>
      <c r="L6" s="37">
        <f>+'Post Oak-Jefferson'!C6</f>
        <v>0</v>
      </c>
      <c r="M6" s="34">
        <v>0</v>
      </c>
      <c r="N6" s="227" t="e">
        <f>SUM(C6:M6)</f>
        <v>#REF!</v>
      </c>
      <c r="O6" s="103" t="e">
        <f>+B6</f>
        <v>#REF!</v>
      </c>
    </row>
    <row r="7" spans="2:15" s="20" customFormat="1" ht="18" customHeight="1" hidden="1" thickBot="1">
      <c r="B7" s="171"/>
      <c r="C7" s="172"/>
      <c r="D7" s="172"/>
      <c r="E7" s="173"/>
      <c r="F7" s="173"/>
      <c r="G7" s="173"/>
      <c r="H7" s="173"/>
      <c r="I7" s="173"/>
      <c r="J7" s="172"/>
      <c r="K7" s="172"/>
      <c r="L7" s="172"/>
      <c r="M7" s="174"/>
      <c r="N7" s="173"/>
      <c r="O7" s="107"/>
    </row>
    <row r="8" spans="2:14" s="20" customFormat="1" ht="15.75" customHeight="1" hidden="1">
      <c r="B8" s="26"/>
      <c r="C8" s="48"/>
      <c r="D8" s="48"/>
      <c r="E8" s="48"/>
      <c r="F8" s="48"/>
      <c r="G8" s="48"/>
      <c r="H8" s="48"/>
      <c r="I8" s="48"/>
      <c r="J8" s="48"/>
      <c r="K8" s="48"/>
      <c r="L8" s="48"/>
      <c r="M8" s="183"/>
      <c r="N8" s="48"/>
    </row>
    <row r="9" spans="2:15" s="87" customFormat="1" ht="15.75" customHeight="1" hidden="1" thickBot="1">
      <c r="B9" s="113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20"/>
    </row>
    <row r="10" spans="2:15" ht="15.75" customHeight="1" hidden="1">
      <c r="B10" s="97" t="e">
        <f>+Chilhowee!#REF!</f>
        <v>#REF!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 t="e">
        <f aca="true" t="shared" si="0" ref="O10:O34">+B10</f>
        <v>#REF!</v>
      </c>
    </row>
    <row r="11" spans="2:15" ht="15.75" customHeight="1" hidden="1">
      <c r="B11" s="100" t="e">
        <f>+Chilhowee!#REF!</f>
        <v>#REF!</v>
      </c>
      <c r="C11" s="246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8"/>
      <c r="O11" s="101" t="e">
        <f t="shared" si="0"/>
        <v>#REF!</v>
      </c>
    </row>
    <row r="12" spans="2:15" ht="15.75" customHeight="1" hidden="1">
      <c r="B12" s="102" t="e">
        <f>+Chilhowee!#REF!</f>
        <v>#REF!</v>
      </c>
      <c r="C12" s="41"/>
      <c r="D12" s="41"/>
      <c r="E12" s="41"/>
      <c r="F12" s="41"/>
      <c r="G12" s="41"/>
      <c r="H12" s="41"/>
      <c r="I12" s="34" t="e">
        <f>+Chilhowee!#REF!</f>
        <v>#REF!</v>
      </c>
      <c r="J12" s="41"/>
      <c r="K12" s="41"/>
      <c r="L12" s="41"/>
      <c r="M12" s="96">
        <v>0</v>
      </c>
      <c r="N12" s="225" t="e">
        <f aca="true" t="shared" si="1" ref="N12:N34">SUM(C12:M12)</f>
        <v>#REF!</v>
      </c>
      <c r="O12" s="184" t="e">
        <f t="shared" si="0"/>
        <v>#REF!</v>
      </c>
    </row>
    <row r="13" spans="2:15" ht="15.75" customHeight="1" hidden="1">
      <c r="B13" s="102" t="e">
        <f>+Chilhowee!#REF!</f>
        <v>#REF!</v>
      </c>
      <c r="C13" s="41"/>
      <c r="D13" s="41"/>
      <c r="E13" s="41"/>
      <c r="F13" s="41"/>
      <c r="G13" s="41"/>
      <c r="H13" s="41"/>
      <c r="I13" s="34" t="e">
        <f>+Chilhowee!#REF!</f>
        <v>#REF!</v>
      </c>
      <c r="J13" s="41"/>
      <c r="K13" s="41"/>
      <c r="L13" s="41"/>
      <c r="M13" s="96">
        <v>0</v>
      </c>
      <c r="N13" s="225" t="e">
        <f t="shared" si="1"/>
        <v>#REF!</v>
      </c>
      <c r="O13" s="184" t="e">
        <f t="shared" si="0"/>
        <v>#REF!</v>
      </c>
    </row>
    <row r="14" spans="2:15" ht="15.75" customHeight="1" hidden="1">
      <c r="B14" s="102" t="e">
        <f>+Chilhowee!#REF!</f>
        <v>#REF!</v>
      </c>
      <c r="C14" s="41"/>
      <c r="D14" s="41"/>
      <c r="E14" s="41"/>
      <c r="F14" s="41"/>
      <c r="G14" s="41"/>
      <c r="H14" s="41"/>
      <c r="I14" s="34" t="e">
        <f>+Chilhowee!#REF!</f>
        <v>#REF!</v>
      </c>
      <c r="J14" s="41"/>
      <c r="K14" s="41"/>
      <c r="L14" s="41"/>
      <c r="M14" s="96">
        <v>0</v>
      </c>
      <c r="N14" s="225" t="e">
        <f t="shared" si="1"/>
        <v>#REF!</v>
      </c>
      <c r="O14" s="184" t="e">
        <f t="shared" si="0"/>
        <v>#REF!</v>
      </c>
    </row>
    <row r="15" spans="2:15" ht="15.75" customHeight="1" hidden="1">
      <c r="B15" s="102" t="e">
        <f>+Chilhowee!#REF!</f>
        <v>#REF!</v>
      </c>
      <c r="C15" s="41"/>
      <c r="D15" s="41"/>
      <c r="E15" s="41"/>
      <c r="F15" s="41"/>
      <c r="G15" s="41"/>
      <c r="H15" s="41"/>
      <c r="I15" s="34" t="e">
        <f>+Chilhowee!#REF!</f>
        <v>#REF!</v>
      </c>
      <c r="J15" s="41"/>
      <c r="K15" s="41"/>
      <c r="L15" s="41"/>
      <c r="M15" s="96">
        <v>0</v>
      </c>
      <c r="N15" s="225" t="e">
        <f t="shared" si="1"/>
        <v>#REF!</v>
      </c>
      <c r="O15" s="184" t="e">
        <f t="shared" si="0"/>
        <v>#REF!</v>
      </c>
    </row>
    <row r="16" spans="2:15" ht="15.75" customHeight="1" hidden="1">
      <c r="B16" s="102" t="e">
        <f>+Chilhowee!#REF!</f>
        <v>#REF!</v>
      </c>
      <c r="C16" s="41"/>
      <c r="D16" s="41"/>
      <c r="E16" s="41"/>
      <c r="F16" s="41"/>
      <c r="G16" s="41"/>
      <c r="H16" s="41"/>
      <c r="I16" s="34" t="e">
        <f>+Chilhowee!#REF!</f>
        <v>#REF!</v>
      </c>
      <c r="J16" s="41"/>
      <c r="K16" s="41"/>
      <c r="L16" s="41"/>
      <c r="M16" s="96">
        <v>0</v>
      </c>
      <c r="N16" s="225" t="e">
        <f t="shared" si="1"/>
        <v>#REF!</v>
      </c>
      <c r="O16" s="184" t="e">
        <f t="shared" si="0"/>
        <v>#REF!</v>
      </c>
    </row>
    <row r="17" spans="2:15" ht="15.75" customHeight="1" hidden="1">
      <c r="B17" s="102" t="e">
        <f>+Chilhowee!#REF!</f>
        <v>#REF!</v>
      </c>
      <c r="C17" s="41"/>
      <c r="D17" s="41"/>
      <c r="E17" s="41"/>
      <c r="F17" s="41"/>
      <c r="G17" s="41"/>
      <c r="H17" s="41"/>
      <c r="I17" s="34" t="e">
        <f>+Chilhowee!#REF!</f>
        <v>#REF!</v>
      </c>
      <c r="J17" s="41"/>
      <c r="K17" s="41"/>
      <c r="L17" s="41"/>
      <c r="M17" s="96">
        <v>0</v>
      </c>
      <c r="N17" s="225" t="e">
        <f t="shared" si="1"/>
        <v>#REF!</v>
      </c>
      <c r="O17" s="184" t="e">
        <f t="shared" si="0"/>
        <v>#REF!</v>
      </c>
    </row>
    <row r="18" spans="2:15" ht="15.75" customHeight="1" hidden="1">
      <c r="B18" s="102" t="e">
        <f>+Chilhowee!#REF!</f>
        <v>#REF!</v>
      </c>
      <c r="C18" s="41"/>
      <c r="D18" s="41"/>
      <c r="E18" s="41"/>
      <c r="F18" s="41"/>
      <c r="G18" s="41"/>
      <c r="H18" s="41"/>
      <c r="I18" s="34" t="e">
        <f>+Chilhowee!#REF!</f>
        <v>#REF!</v>
      </c>
      <c r="J18" s="41"/>
      <c r="K18" s="41"/>
      <c r="L18" s="41"/>
      <c r="M18" s="96">
        <v>0</v>
      </c>
      <c r="N18" s="225" t="e">
        <f t="shared" si="1"/>
        <v>#REF!</v>
      </c>
      <c r="O18" s="184" t="e">
        <f t="shared" si="0"/>
        <v>#REF!</v>
      </c>
    </row>
    <row r="19" spans="2:15" ht="15.75" customHeight="1" hidden="1">
      <c r="B19" s="102" t="e">
        <f>+'Kingsville-NH-SH-RoseHill'!#REF!</f>
        <v>#REF!</v>
      </c>
      <c r="C19" s="41"/>
      <c r="D19" s="41"/>
      <c r="E19" s="41"/>
      <c r="F19" s="34" t="e">
        <f>+'Kingsville-NH-SH-RoseHill'!#REF!</f>
        <v>#REF!</v>
      </c>
      <c r="G19" s="41"/>
      <c r="H19" s="41"/>
      <c r="I19" s="41"/>
      <c r="J19" s="41"/>
      <c r="K19" s="41"/>
      <c r="L19" s="41"/>
      <c r="M19" s="96">
        <v>0</v>
      </c>
      <c r="N19" s="225" t="e">
        <f t="shared" si="1"/>
        <v>#REF!</v>
      </c>
      <c r="O19" s="184" t="e">
        <f t="shared" si="0"/>
        <v>#REF!</v>
      </c>
    </row>
    <row r="20" spans="2:15" ht="15.75" customHeight="1" hidden="1">
      <c r="B20" s="102" t="e">
        <f>+'Kingsville-NH-SH-RoseHill'!#REF!</f>
        <v>#REF!</v>
      </c>
      <c r="C20" s="41"/>
      <c r="D20" s="41"/>
      <c r="E20" s="41"/>
      <c r="F20" s="34" t="e">
        <f>+'Kingsville-NH-SH-RoseHill'!#REF!</f>
        <v>#REF!</v>
      </c>
      <c r="G20" s="41"/>
      <c r="H20" s="41"/>
      <c r="I20" s="41"/>
      <c r="J20" s="41"/>
      <c r="K20" s="41"/>
      <c r="L20" s="41"/>
      <c r="M20" s="96">
        <v>0</v>
      </c>
      <c r="N20" s="225" t="e">
        <f t="shared" si="1"/>
        <v>#REF!</v>
      </c>
      <c r="O20" s="184" t="e">
        <f t="shared" si="0"/>
        <v>#REF!</v>
      </c>
    </row>
    <row r="21" spans="2:15" ht="15.75" customHeight="1" hidden="1">
      <c r="B21" s="102" t="e">
        <f>+'Kingsville-NH-SH-RoseHill'!#REF!</f>
        <v>#REF!</v>
      </c>
      <c r="C21" s="41"/>
      <c r="D21" s="41"/>
      <c r="E21" s="41"/>
      <c r="F21" s="34" t="e">
        <f>+'Kingsville-NH-SH-RoseHill'!#REF!</f>
        <v>#REF!</v>
      </c>
      <c r="G21" s="41"/>
      <c r="H21" s="41"/>
      <c r="I21" s="41"/>
      <c r="J21" s="41"/>
      <c r="K21" s="41"/>
      <c r="L21" s="41"/>
      <c r="M21" s="96">
        <v>0</v>
      </c>
      <c r="N21" s="225" t="e">
        <f t="shared" si="1"/>
        <v>#REF!</v>
      </c>
      <c r="O21" s="184" t="e">
        <f t="shared" si="0"/>
        <v>#REF!</v>
      </c>
    </row>
    <row r="22" spans="2:15" ht="15.75" customHeight="1" hidden="1">
      <c r="B22" s="102" t="e">
        <f>+'Kingsville-NH-SH-RoseHill'!#REF!</f>
        <v>#REF!</v>
      </c>
      <c r="C22" s="41"/>
      <c r="D22" s="41"/>
      <c r="E22" s="41"/>
      <c r="F22" s="34" t="e">
        <f>+'Kingsville-NH-SH-RoseHill'!#REF!</f>
        <v>#REF!</v>
      </c>
      <c r="G22" s="41"/>
      <c r="H22" s="41"/>
      <c r="I22" s="41"/>
      <c r="J22" s="41"/>
      <c r="K22" s="41"/>
      <c r="L22" s="41"/>
      <c r="M22" s="96">
        <v>0</v>
      </c>
      <c r="N22" s="225" t="e">
        <f t="shared" si="1"/>
        <v>#REF!</v>
      </c>
      <c r="O22" s="184" t="e">
        <f t="shared" si="0"/>
        <v>#REF!</v>
      </c>
    </row>
    <row r="23" spans="2:15" ht="15.75" customHeight="1" hidden="1">
      <c r="B23" s="102" t="e">
        <f>+'Kingsville-NH-SH-RoseHill'!#REF!</f>
        <v>#REF!</v>
      </c>
      <c r="C23" s="41"/>
      <c r="D23" s="41"/>
      <c r="E23" s="41"/>
      <c r="F23" s="34" t="e">
        <f>+'Kingsville-NH-SH-RoseHill'!#REF!</f>
        <v>#REF!</v>
      </c>
      <c r="G23" s="41"/>
      <c r="H23" s="41"/>
      <c r="I23" s="41"/>
      <c r="J23" s="41"/>
      <c r="K23" s="41"/>
      <c r="L23" s="41"/>
      <c r="M23" s="96">
        <v>0</v>
      </c>
      <c r="N23" s="225" t="e">
        <f t="shared" si="1"/>
        <v>#REF!</v>
      </c>
      <c r="O23" s="184" t="e">
        <f t="shared" si="0"/>
        <v>#REF!</v>
      </c>
    </row>
    <row r="24" spans="2:15" ht="15.75" customHeight="1" hidden="1">
      <c r="B24" s="102" t="e">
        <f>+'Post Oak-Jefferson'!#REF!</f>
        <v>#REF!</v>
      </c>
      <c r="C24" s="41"/>
      <c r="D24" s="41"/>
      <c r="E24" s="41"/>
      <c r="F24" s="41"/>
      <c r="G24" s="41"/>
      <c r="H24" s="41"/>
      <c r="I24" s="41"/>
      <c r="J24" s="41"/>
      <c r="K24" s="41"/>
      <c r="L24" s="37" t="e">
        <f>+'Post Oak-Jefferson'!#REF!</f>
        <v>#REF!</v>
      </c>
      <c r="M24" s="96">
        <v>0</v>
      </c>
      <c r="N24" s="225" t="e">
        <f t="shared" si="1"/>
        <v>#REF!</v>
      </c>
      <c r="O24" s="184" t="e">
        <f t="shared" si="0"/>
        <v>#REF!</v>
      </c>
    </row>
    <row r="25" spans="2:15" ht="15.75" customHeight="1" hidden="1">
      <c r="B25" s="255" t="e">
        <f>+'Post Oak-Jefferson'!#REF!</f>
        <v>#REF!</v>
      </c>
      <c r="C25" s="41"/>
      <c r="D25" s="41"/>
      <c r="E25" s="41"/>
      <c r="F25" s="41"/>
      <c r="G25" s="41"/>
      <c r="H25" s="41"/>
      <c r="I25" s="41"/>
      <c r="J25" s="41"/>
      <c r="K25" s="41"/>
      <c r="L25" s="37" t="e">
        <f>+'Post Oak-Jefferson'!#REF!</f>
        <v>#REF!</v>
      </c>
      <c r="M25" s="96">
        <v>0</v>
      </c>
      <c r="N25" s="225" t="e">
        <f t="shared" si="1"/>
        <v>#REF!</v>
      </c>
      <c r="O25" s="184" t="e">
        <f t="shared" si="0"/>
        <v>#REF!</v>
      </c>
    </row>
    <row r="26" spans="2:15" ht="15.75" customHeight="1" hidden="1">
      <c r="B26" s="255" t="e">
        <f>+'Post Oak-Jefferson'!#REF!</f>
        <v>#REF!</v>
      </c>
      <c r="C26" s="41"/>
      <c r="D26" s="41"/>
      <c r="E26" s="41"/>
      <c r="F26" s="41"/>
      <c r="G26" s="41"/>
      <c r="H26" s="41"/>
      <c r="I26" s="41"/>
      <c r="J26" s="41"/>
      <c r="K26" s="41"/>
      <c r="L26" s="37" t="e">
        <f>+'Post Oak-Jefferson'!#REF!</f>
        <v>#REF!</v>
      </c>
      <c r="M26" s="96">
        <v>0</v>
      </c>
      <c r="N26" s="225" t="e">
        <f t="shared" si="1"/>
        <v>#REF!</v>
      </c>
      <c r="O26" s="184" t="e">
        <f t="shared" si="0"/>
        <v>#REF!</v>
      </c>
    </row>
    <row r="27" spans="2:15" ht="15.75" customHeight="1" hidden="1">
      <c r="B27" s="255" t="e">
        <f>+'Post Oak-Jefferson'!#REF!</f>
        <v>#REF!</v>
      </c>
      <c r="C27" s="41"/>
      <c r="D27" s="41"/>
      <c r="E27" s="41"/>
      <c r="F27" s="41"/>
      <c r="G27" s="41"/>
      <c r="H27" s="41"/>
      <c r="I27" s="41"/>
      <c r="J27" s="41"/>
      <c r="K27" s="41"/>
      <c r="L27" s="37" t="e">
        <f>+'Post Oak-Jefferson'!#REF!</f>
        <v>#REF!</v>
      </c>
      <c r="M27" s="96">
        <v>0</v>
      </c>
      <c r="N27" s="225" t="e">
        <f t="shared" si="1"/>
        <v>#REF!</v>
      </c>
      <c r="O27" s="184" t="e">
        <f t="shared" si="0"/>
        <v>#REF!</v>
      </c>
    </row>
    <row r="28" spans="2:15" ht="15.75" customHeight="1" hidden="1">
      <c r="B28" s="255" t="e">
        <f>+'Post Oak-Jefferson'!#REF!</f>
        <v>#REF!</v>
      </c>
      <c r="C28" s="41"/>
      <c r="D28" s="41"/>
      <c r="E28" s="41"/>
      <c r="F28" s="41"/>
      <c r="G28" s="41"/>
      <c r="H28" s="41"/>
      <c r="I28" s="41"/>
      <c r="J28" s="41"/>
      <c r="K28" s="41"/>
      <c r="L28" s="37" t="e">
        <f>+'Post Oak-Jefferson'!#REF!</f>
        <v>#REF!</v>
      </c>
      <c r="M28" s="96">
        <v>0</v>
      </c>
      <c r="N28" s="225" t="e">
        <f t="shared" si="1"/>
        <v>#REF!</v>
      </c>
      <c r="O28" s="184" t="e">
        <f t="shared" si="0"/>
        <v>#REF!</v>
      </c>
    </row>
    <row r="29" spans="2:15" ht="15.75" customHeight="1" hidden="1">
      <c r="B29" s="255" t="e">
        <f>+'Post Oak-Jefferson'!#REF!</f>
        <v>#REF!</v>
      </c>
      <c r="C29" s="41"/>
      <c r="D29" s="41"/>
      <c r="E29" s="41"/>
      <c r="F29" s="41"/>
      <c r="G29" s="41"/>
      <c r="H29" s="41"/>
      <c r="I29" s="41"/>
      <c r="J29" s="41"/>
      <c r="K29" s="41"/>
      <c r="L29" s="37" t="e">
        <f>+'Post Oak-Jefferson'!#REF!</f>
        <v>#REF!</v>
      </c>
      <c r="M29" s="96">
        <v>0</v>
      </c>
      <c r="N29" s="225" t="e">
        <f t="shared" si="1"/>
        <v>#REF!</v>
      </c>
      <c r="O29" s="184" t="e">
        <f t="shared" si="0"/>
        <v>#REF!</v>
      </c>
    </row>
    <row r="30" spans="2:15" ht="15.75" customHeight="1" hidden="1">
      <c r="B30" s="255" t="e">
        <f>+'Post Oak-Jefferson'!#REF!</f>
        <v>#REF!</v>
      </c>
      <c r="C30" s="41"/>
      <c r="D30" s="41"/>
      <c r="E30" s="41"/>
      <c r="F30" s="41"/>
      <c r="G30" s="41"/>
      <c r="H30" s="41"/>
      <c r="I30" s="41"/>
      <c r="J30" s="41"/>
      <c r="K30" s="41"/>
      <c r="L30" s="37" t="e">
        <f>+'Post Oak-Jefferson'!#REF!</f>
        <v>#REF!</v>
      </c>
      <c r="M30" s="96">
        <v>0</v>
      </c>
      <c r="N30" s="225" t="e">
        <f t="shared" si="1"/>
        <v>#REF!</v>
      </c>
      <c r="O30" s="184" t="e">
        <f t="shared" si="0"/>
        <v>#REF!</v>
      </c>
    </row>
    <row r="31" spans="2:15" ht="15.75" customHeight="1" hidden="1">
      <c r="B31" s="255" t="e">
        <f>+'Post Oak-Jefferson'!#REF!</f>
        <v>#REF!</v>
      </c>
      <c r="C31" s="41"/>
      <c r="D31" s="41"/>
      <c r="E31" s="41"/>
      <c r="F31" s="41"/>
      <c r="G31" s="41"/>
      <c r="H31" s="41"/>
      <c r="I31" s="41"/>
      <c r="J31" s="41"/>
      <c r="K31" s="41"/>
      <c r="L31" s="37" t="e">
        <f>+'Post Oak-Jefferson'!#REF!</f>
        <v>#REF!</v>
      </c>
      <c r="M31" s="96">
        <v>0</v>
      </c>
      <c r="N31" s="225" t="e">
        <f t="shared" si="1"/>
        <v>#REF!</v>
      </c>
      <c r="O31" s="184" t="e">
        <f t="shared" si="0"/>
        <v>#REF!</v>
      </c>
    </row>
    <row r="32" spans="2:15" ht="15.75" customHeight="1" hidden="1">
      <c r="B32" s="255" t="e">
        <f>+'Post Oak-Jefferson'!#REF!</f>
        <v>#REF!</v>
      </c>
      <c r="C32" s="41"/>
      <c r="D32" s="41"/>
      <c r="E32" s="41"/>
      <c r="F32" s="41"/>
      <c r="G32" s="41"/>
      <c r="H32" s="41"/>
      <c r="I32" s="41"/>
      <c r="J32" s="41"/>
      <c r="K32" s="41"/>
      <c r="L32" s="37" t="e">
        <f>+'Post Oak-Jefferson'!#REF!</f>
        <v>#REF!</v>
      </c>
      <c r="M32" s="96">
        <v>0</v>
      </c>
      <c r="N32" s="225" t="e">
        <f t="shared" si="1"/>
        <v>#REF!</v>
      </c>
      <c r="O32" s="184" t="e">
        <f t="shared" si="0"/>
        <v>#REF!</v>
      </c>
    </row>
    <row r="33" spans="2:15" ht="15.75" customHeight="1" hidden="1">
      <c r="B33" s="255" t="e">
        <f>+'Post Oak-Jefferson'!#REF!</f>
        <v>#REF!</v>
      </c>
      <c r="C33" s="41"/>
      <c r="D33" s="41"/>
      <c r="E33" s="41"/>
      <c r="F33" s="41"/>
      <c r="G33" s="41"/>
      <c r="H33" s="41"/>
      <c r="I33" s="41"/>
      <c r="J33" s="41"/>
      <c r="K33" s="41"/>
      <c r="L33" s="37" t="e">
        <f>+'Post Oak-Jefferson'!#REF!</f>
        <v>#REF!</v>
      </c>
      <c r="M33" s="96">
        <v>0</v>
      </c>
      <c r="N33" s="226" t="e">
        <f t="shared" si="1"/>
        <v>#REF!</v>
      </c>
      <c r="O33" s="184" t="e">
        <f t="shared" si="0"/>
        <v>#REF!</v>
      </c>
    </row>
    <row r="34" spans="2:15" ht="15.75" customHeight="1" hidden="1">
      <c r="B34" s="255" t="e">
        <f>+'Post Oak-Jefferson'!#REF!</f>
        <v>#REF!</v>
      </c>
      <c r="C34" s="41"/>
      <c r="D34" s="41"/>
      <c r="E34" s="41"/>
      <c r="F34" s="41"/>
      <c r="G34" s="41"/>
      <c r="H34" s="41"/>
      <c r="I34" s="34"/>
      <c r="J34" s="41"/>
      <c r="K34" s="41"/>
      <c r="L34" s="37" t="e">
        <f>+'Post Oak-Jefferson'!#REF!</f>
        <v>#REF!</v>
      </c>
      <c r="M34" s="96">
        <v>0</v>
      </c>
      <c r="N34" s="226" t="e">
        <f t="shared" si="1"/>
        <v>#REF!</v>
      </c>
      <c r="O34" s="184" t="e">
        <f t="shared" si="0"/>
        <v>#REF!</v>
      </c>
    </row>
    <row r="35" spans="2:15" ht="15.75" customHeight="1" hidden="1">
      <c r="B35" s="104"/>
      <c r="C35" s="41"/>
      <c r="D35" s="41"/>
      <c r="E35" s="41"/>
      <c r="F35" s="55" t="e">
        <f>SUM(F19:F23)</f>
        <v>#REF!</v>
      </c>
      <c r="G35" s="41"/>
      <c r="H35" s="41"/>
      <c r="I35" s="55" t="e">
        <f>SUM(I12:I18)</f>
        <v>#REF!</v>
      </c>
      <c r="J35" s="41"/>
      <c r="K35" s="41"/>
      <c r="L35" s="55" t="e">
        <f>SUM(L23:L34)</f>
        <v>#REF!</v>
      </c>
      <c r="M35" s="55">
        <f>SUM(M12:M34)</f>
        <v>0</v>
      </c>
      <c r="N35" s="182" t="e">
        <f>SUM(C35:M35)</f>
        <v>#REF!</v>
      </c>
      <c r="O35" s="108"/>
    </row>
    <row r="36" spans="2:15" ht="15.75" customHeight="1" hidden="1" thickBo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</row>
    <row r="37" spans="2:14" ht="15.75" customHeight="1">
      <c r="B37" s="1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5" s="87" customFormat="1" ht="15.75" customHeight="1" thickBot="1">
      <c r="B38" s="228"/>
      <c r="C38" s="229" t="s">
        <v>32</v>
      </c>
      <c r="D38" s="229" t="s">
        <v>33</v>
      </c>
      <c r="E38" s="229" t="s">
        <v>34</v>
      </c>
      <c r="F38" s="210" t="s">
        <v>43</v>
      </c>
      <c r="G38" s="229" t="s">
        <v>36</v>
      </c>
      <c r="H38" s="229" t="s">
        <v>39</v>
      </c>
      <c r="I38" s="229" t="s">
        <v>14</v>
      </c>
      <c r="J38" s="229" t="s">
        <v>15</v>
      </c>
      <c r="K38" s="210" t="s">
        <v>38</v>
      </c>
      <c r="L38" s="210" t="s">
        <v>37</v>
      </c>
      <c r="M38" s="229" t="s">
        <v>18</v>
      </c>
      <c r="N38" s="229" t="s">
        <v>19</v>
      </c>
      <c r="O38" s="230"/>
    </row>
    <row r="39" spans="2:15" s="87" customFormat="1" ht="15.75" customHeight="1">
      <c r="B39" s="199" t="str">
        <f>+'Wbg SE1- Mont'!A3</f>
        <v>City of Warrensburg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 t="str">
        <f aca="true" t="shared" si="2" ref="O39:O45">+B39</f>
        <v>City of Warrensburg</v>
      </c>
    </row>
    <row r="40" spans="2:15" ht="15.75" customHeight="1">
      <c r="B40" s="430" t="str">
        <f>+'Wbg SE1- Mont'!A4</f>
        <v>Council Members -Vote for Two</v>
      </c>
      <c r="C40" s="246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8"/>
      <c r="O40" s="424" t="str">
        <f t="shared" si="2"/>
        <v>Council Members -Vote for Two</v>
      </c>
    </row>
    <row r="41" spans="2:15" ht="15.75" customHeight="1">
      <c r="B41" s="430" t="str">
        <f>+'Wbg SE1- Mont'!A5</f>
        <v>3 Year Term</v>
      </c>
      <c r="C41" s="246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8"/>
      <c r="O41" s="424" t="str">
        <f t="shared" si="2"/>
        <v>3 Year Term</v>
      </c>
    </row>
    <row r="42" spans="2:15" ht="15.75" customHeight="1">
      <c r="B42" s="102" t="str">
        <f>+'Wbg SE1- Mont'!B6</f>
        <v>Don Butterfield</v>
      </c>
      <c r="C42" s="37">
        <f>+'Wbg SE1- Mont'!C6</f>
        <v>145</v>
      </c>
      <c r="D42" s="37">
        <f>+'Wbg SE2-NE'!C11</f>
        <v>277</v>
      </c>
      <c r="E42" s="37">
        <f>+'Wbg SW-NW'!C10</f>
        <v>198</v>
      </c>
      <c r="F42" s="41"/>
      <c r="G42" s="159"/>
      <c r="H42" s="41"/>
      <c r="I42" s="41"/>
      <c r="J42" s="41"/>
      <c r="K42" s="41"/>
      <c r="L42" s="41"/>
      <c r="M42" s="96">
        <v>77</v>
      </c>
      <c r="N42" s="227">
        <f>SUM(C42:M42)</f>
        <v>697</v>
      </c>
      <c r="O42" s="103" t="str">
        <f t="shared" si="2"/>
        <v>Don Butterfield</v>
      </c>
    </row>
    <row r="43" spans="2:15" ht="15.75" customHeight="1">
      <c r="B43" s="102" t="str">
        <f>+'Wbg SE1- Mont'!B7</f>
        <v>Curt Dyer</v>
      </c>
      <c r="C43" s="37">
        <f>+'Wbg SE1- Mont'!C7</f>
        <v>181</v>
      </c>
      <c r="D43" s="37">
        <f>+'Wbg SE2-NE'!C12</f>
        <v>339</v>
      </c>
      <c r="E43" s="37">
        <f>+'Wbg SW-NW'!C11</f>
        <v>236</v>
      </c>
      <c r="F43" s="41"/>
      <c r="G43" s="159"/>
      <c r="H43" s="41"/>
      <c r="I43" s="41"/>
      <c r="J43" s="41"/>
      <c r="K43" s="41"/>
      <c r="L43" s="41"/>
      <c r="M43" s="96">
        <v>82</v>
      </c>
      <c r="N43" s="227">
        <f>SUM(C43:M43)</f>
        <v>838</v>
      </c>
      <c r="O43" s="103" t="str">
        <f t="shared" si="2"/>
        <v>Curt Dyer</v>
      </c>
    </row>
    <row r="44" spans="2:15" ht="15.75" customHeight="1">
      <c r="B44" s="102" t="str">
        <f>+'Wbg SE1- Mont'!B8</f>
        <v>Deanna L. Westenhaver</v>
      </c>
      <c r="C44" s="37">
        <f>+'Wbg SE1- Mont'!C8</f>
        <v>94</v>
      </c>
      <c r="D44" s="34">
        <f>+'Wbg SE2-NE'!C13</f>
        <v>171</v>
      </c>
      <c r="E44" s="34">
        <f>+'Wbg SW-NW'!C12</f>
        <v>121</v>
      </c>
      <c r="F44" s="41"/>
      <c r="G44" s="128"/>
      <c r="H44" s="41"/>
      <c r="I44" s="41"/>
      <c r="J44" s="41"/>
      <c r="K44" s="41"/>
      <c r="L44" s="41"/>
      <c r="M44" s="37">
        <v>55</v>
      </c>
      <c r="N44" s="227">
        <f>SUM(C44:M44)</f>
        <v>441</v>
      </c>
      <c r="O44" s="192" t="str">
        <f t="shared" si="2"/>
        <v>Deanna L. Westenhaver</v>
      </c>
    </row>
    <row r="45" spans="2:15" ht="15.75" customHeight="1">
      <c r="B45" s="104" t="s">
        <v>20</v>
      </c>
      <c r="C45" s="55">
        <f>SUM(C42:C44)</f>
        <v>420</v>
      </c>
      <c r="D45" s="55">
        <f>SUM(D42:D44)</f>
        <v>787</v>
      </c>
      <c r="E45" s="55">
        <f>SUM(E42:E44)</f>
        <v>555</v>
      </c>
      <c r="F45" s="41"/>
      <c r="G45" s="128"/>
      <c r="H45" s="41"/>
      <c r="I45" s="41"/>
      <c r="J45" s="41"/>
      <c r="K45" s="41"/>
      <c r="L45" s="41"/>
      <c r="M45" s="55">
        <f>SUM(M42:M44)</f>
        <v>214</v>
      </c>
      <c r="N45" s="182">
        <f>SUM(C45:M45)</f>
        <v>1976</v>
      </c>
      <c r="O45" s="108" t="str">
        <f t="shared" si="2"/>
        <v>Total</v>
      </c>
    </row>
    <row r="46" spans="2:16" ht="15.75" customHeight="1" thickBo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60"/>
    </row>
    <row r="47" spans="2:16" ht="15.75" customHeight="1">
      <c r="B47" s="11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20"/>
      <c r="P47" s="160"/>
    </row>
    <row r="48" spans="2:15" s="87" customFormat="1" ht="15.75" customHeight="1" thickBot="1">
      <c r="B48" s="208"/>
      <c r="C48" s="209" t="s">
        <v>32</v>
      </c>
      <c r="D48" s="209" t="s">
        <v>33</v>
      </c>
      <c r="E48" s="209" t="s">
        <v>34</v>
      </c>
      <c r="F48" s="210" t="s">
        <v>43</v>
      </c>
      <c r="G48" s="209" t="s">
        <v>36</v>
      </c>
      <c r="H48" s="209" t="s">
        <v>39</v>
      </c>
      <c r="I48" s="209" t="s">
        <v>14</v>
      </c>
      <c r="J48" s="209" t="s">
        <v>15</v>
      </c>
      <c r="K48" s="210" t="s">
        <v>38</v>
      </c>
      <c r="L48" s="210" t="s">
        <v>37</v>
      </c>
      <c r="M48" s="209" t="s">
        <v>18</v>
      </c>
      <c r="N48" s="209" t="s">
        <v>19</v>
      </c>
      <c r="O48" s="211"/>
    </row>
    <row r="49" spans="2:15" ht="15.75" customHeight="1" thickTop="1">
      <c r="B49" s="12" t="s">
        <v>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13" t="s">
        <v>1</v>
      </c>
    </row>
    <row r="50" spans="2:15" ht="15.75" customHeight="1">
      <c r="B50" s="427" t="str">
        <f>+'Wbg SE1- Mont'!A13</f>
        <v>Board Members - Vote for Three</v>
      </c>
      <c r="C50" s="24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48"/>
      <c r="O50" s="425" t="str">
        <f>B50</f>
        <v>Board Members - Vote for Three</v>
      </c>
    </row>
    <row r="51" spans="2:15" ht="15.75" customHeight="1">
      <c r="B51" s="427" t="str">
        <f>+'Wbg SE1- Mont'!A14</f>
        <v>3 Year Term</v>
      </c>
      <c r="C51" s="246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48"/>
      <c r="O51" s="425" t="str">
        <f>B51</f>
        <v>3 Year Term</v>
      </c>
    </row>
    <row r="52" spans="2:16" ht="15.75" customHeight="1">
      <c r="B52" s="79" t="str">
        <f>+'Wbg SE1- Mont'!B15</f>
        <v>Teresa A. Collins</v>
      </c>
      <c r="C52" s="35">
        <f>+'Wbg SE1- Mont'!C15</f>
        <v>234</v>
      </c>
      <c r="D52" s="35">
        <f>+'Wbg SE2-NE'!C19</f>
        <v>336</v>
      </c>
      <c r="E52" s="35">
        <f>+'Wbg SW-NW'!C18</f>
        <v>238</v>
      </c>
      <c r="F52" s="43"/>
      <c r="G52" s="43"/>
      <c r="H52" s="35">
        <f>+'Centerview-Columbus'!C44</f>
        <v>0</v>
      </c>
      <c r="I52" s="43"/>
      <c r="J52" s="43"/>
      <c r="K52" s="35">
        <f>+'Hazel Hill-Simpson'!C10</f>
        <v>33</v>
      </c>
      <c r="L52" s="35">
        <f>+'Post Oak-Jefferson'!C40</f>
        <v>3</v>
      </c>
      <c r="M52" s="35">
        <v>96</v>
      </c>
      <c r="N52" s="225">
        <f>SUM(C52:M52)</f>
        <v>940</v>
      </c>
      <c r="O52" s="64" t="str">
        <f>B52</f>
        <v>Teresa A. Collins</v>
      </c>
      <c r="P52" s="18"/>
    </row>
    <row r="53" spans="2:16" ht="15.75" customHeight="1">
      <c r="B53" s="79" t="str">
        <f>+'Wbg SE1- Mont'!B16</f>
        <v>Paul Tyree</v>
      </c>
      <c r="C53" s="35">
        <f>+'Wbg SE1- Mont'!C16</f>
        <v>45</v>
      </c>
      <c r="D53" s="35">
        <f>+'Wbg SE2-NE'!C20</f>
        <v>78</v>
      </c>
      <c r="E53" s="35">
        <f>+'Wbg SW-NW'!C19</f>
        <v>50</v>
      </c>
      <c r="F53" s="43"/>
      <c r="G53" s="43"/>
      <c r="H53" s="35">
        <f>+'Centerview-Columbus'!C45</f>
        <v>0</v>
      </c>
      <c r="I53" s="43"/>
      <c r="J53" s="43"/>
      <c r="K53" s="35">
        <f>+'Hazel Hill-Simpson'!C11</f>
        <v>5</v>
      </c>
      <c r="L53" s="35">
        <f>+'Post Oak-Jefferson'!C41</f>
        <v>1</v>
      </c>
      <c r="M53" s="35">
        <v>23</v>
      </c>
      <c r="N53" s="225">
        <f>SUM(C53:M53)</f>
        <v>202</v>
      </c>
      <c r="O53" s="64" t="str">
        <f>B53</f>
        <v>Paul Tyree</v>
      </c>
      <c r="P53" s="18"/>
    </row>
    <row r="54" spans="2:16" ht="15.75" customHeight="1">
      <c r="B54" s="79" t="str">
        <f>+'Wbg SE1- Mont'!B17</f>
        <v>Lisa S. Dyer</v>
      </c>
      <c r="C54" s="35">
        <f>+'Wbg SE1- Mont'!C17</f>
        <v>270</v>
      </c>
      <c r="D54" s="35">
        <f>+'Wbg SE2-NE'!C21</f>
        <v>359</v>
      </c>
      <c r="E54" s="35">
        <f>+'Wbg SW-NW'!C20</f>
        <v>274</v>
      </c>
      <c r="F54" s="43"/>
      <c r="G54" s="43"/>
      <c r="H54" s="35">
        <f>+'Centerview-Columbus'!C46</f>
        <v>0</v>
      </c>
      <c r="I54" s="43"/>
      <c r="J54" s="43"/>
      <c r="K54" s="35">
        <f>+'Hazel Hill-Simpson'!C12</f>
        <v>40</v>
      </c>
      <c r="L54" s="35">
        <f>+'Post Oak-Jefferson'!C42</f>
        <v>1</v>
      </c>
      <c r="M54" s="35">
        <v>100</v>
      </c>
      <c r="N54" s="225">
        <f>SUM(C54:M54)</f>
        <v>1044</v>
      </c>
      <c r="O54" s="68" t="str">
        <f>+Summary!B54</f>
        <v>Lisa S. Dyer</v>
      </c>
      <c r="P54" s="18"/>
    </row>
    <row r="55" spans="2:16" ht="15.75" customHeight="1">
      <c r="B55" s="79" t="str">
        <f>+'Wbg SE1- Mont'!B18</f>
        <v>Mark Curtis</v>
      </c>
      <c r="C55" s="35">
        <f>+'Wbg SE1- Mont'!C18</f>
        <v>284</v>
      </c>
      <c r="D55" s="35">
        <f>+'Wbg SE2-NE'!C22</f>
        <v>370</v>
      </c>
      <c r="E55" s="35">
        <f>+'Wbg SW-NW'!C21</f>
        <v>282</v>
      </c>
      <c r="F55" s="43"/>
      <c r="G55" s="43"/>
      <c r="H55" s="35">
        <f>+'Centerview-Columbus'!C47</f>
        <v>0</v>
      </c>
      <c r="I55" s="43"/>
      <c r="J55" s="43"/>
      <c r="K55" s="35">
        <f>+'Hazel Hill-Simpson'!C13</f>
        <v>48</v>
      </c>
      <c r="L55" s="35">
        <f>+'Post Oak-Jefferson'!C43</f>
        <v>1</v>
      </c>
      <c r="M55" s="35">
        <v>97</v>
      </c>
      <c r="N55" s="225">
        <f>SUM(C55:M55)</f>
        <v>1082</v>
      </c>
      <c r="O55" s="68" t="str">
        <f aca="true" t="shared" si="3" ref="O55:O84">+B55</f>
        <v>Mark Curtis</v>
      </c>
      <c r="P55" s="18"/>
    </row>
    <row r="56" spans="1:16" ht="15.75" customHeight="1">
      <c r="A56" s="429"/>
      <c r="B56" s="22" t="str">
        <f>+'Wbg SE1- Mont'!B19</f>
        <v>Cathy Winger</v>
      </c>
      <c r="C56" s="35">
        <f>+'Wbg SE1- Mont'!C19</f>
        <v>70</v>
      </c>
      <c r="D56" s="35">
        <f>+'Wbg SE2-NE'!C23</f>
        <v>114</v>
      </c>
      <c r="E56" s="35">
        <f>+'Wbg SW-NW'!C22</f>
        <v>70</v>
      </c>
      <c r="F56" s="43"/>
      <c r="G56" s="43"/>
      <c r="H56" s="35">
        <f>+'Centerview-Columbus'!C48</f>
        <v>0</v>
      </c>
      <c r="I56" s="43"/>
      <c r="J56" s="43"/>
      <c r="K56" s="35">
        <f>+'Hazel Hill-Simpson'!C14</f>
        <v>13</v>
      </c>
      <c r="L56" s="35">
        <f>+'Post Oak-Jefferson'!C44</f>
        <v>1</v>
      </c>
      <c r="M56" s="35">
        <v>49</v>
      </c>
      <c r="N56" s="225">
        <f>SUM(C56:M56)</f>
        <v>317</v>
      </c>
      <c r="O56" s="64" t="str">
        <f t="shared" si="3"/>
        <v>Cathy Winger</v>
      </c>
      <c r="P56" s="18"/>
    </row>
    <row r="57" spans="1:16" ht="15.75" customHeight="1">
      <c r="A57" s="429"/>
      <c r="B57" s="22" t="str">
        <f>+'Hazel Hill-Simpson'!B15</f>
        <v>Kenneth Parker McNeel, Jr (Write-in)</v>
      </c>
      <c r="C57" s="35">
        <f>+'Wbg SE1- Mont'!C20</f>
        <v>106</v>
      </c>
      <c r="D57" s="35">
        <v>73</v>
      </c>
      <c r="E57" s="35">
        <v>90</v>
      </c>
      <c r="F57" s="43"/>
      <c r="G57" s="43"/>
      <c r="H57" s="35">
        <f>+'Centerview-Columbus'!C49</f>
        <v>1</v>
      </c>
      <c r="I57" s="43"/>
      <c r="J57" s="43"/>
      <c r="K57" s="35">
        <f>+'Hazel Hill-Simpson'!C15</f>
        <v>13</v>
      </c>
      <c r="L57" s="35">
        <f>+'Post Oak-Jefferson'!C45</f>
        <v>0</v>
      </c>
      <c r="M57" s="35">
        <v>6</v>
      </c>
      <c r="N57" s="225">
        <f>SUM(C57:M57)</f>
        <v>289</v>
      </c>
      <c r="O57" s="64" t="str">
        <f t="shared" si="3"/>
        <v>Kenneth Parker McNeel, Jr (Write-in)</v>
      </c>
      <c r="P57" s="18"/>
    </row>
    <row r="58" spans="1:16" ht="15.75" customHeight="1">
      <c r="A58" s="429"/>
      <c r="B58" s="22" t="str">
        <f>+'Hazel Hill-Simpson'!B16</f>
        <v>Parker McNeel (Write-in)</v>
      </c>
      <c r="C58" s="35">
        <f>+'Wbg SE1- Mont'!C21</f>
        <v>39</v>
      </c>
      <c r="D58" s="35">
        <v>34</v>
      </c>
      <c r="E58" s="35">
        <v>39</v>
      </c>
      <c r="F58" s="43"/>
      <c r="G58" s="43"/>
      <c r="H58" s="35">
        <v>0</v>
      </c>
      <c r="I58" s="43"/>
      <c r="J58" s="43"/>
      <c r="K58" s="35">
        <f>+'Hazel Hill-Simpson'!C16</f>
        <v>6</v>
      </c>
      <c r="L58" s="35">
        <v>0</v>
      </c>
      <c r="M58" s="35">
        <v>7</v>
      </c>
      <c r="N58" s="225">
        <f aca="true" t="shared" si="4" ref="N58:N66">SUM(C58:M58)</f>
        <v>125</v>
      </c>
      <c r="O58" s="64" t="str">
        <f t="shared" si="3"/>
        <v>Parker McNeel (Write-in)</v>
      </c>
      <c r="P58" s="18"/>
    </row>
    <row r="59" spans="1:16" ht="15.75" customHeight="1">
      <c r="A59" s="429"/>
      <c r="B59" s="62" t="s">
        <v>227</v>
      </c>
      <c r="C59" s="35">
        <f>+'Wbg SE1- Mont'!C23</f>
        <v>2</v>
      </c>
      <c r="D59" s="35">
        <f>+'Wbg SE2-NE'!C29</f>
        <v>1</v>
      </c>
      <c r="E59" s="35">
        <f>+'Wbg SW-NW'!C27</f>
        <v>2</v>
      </c>
      <c r="F59" s="43"/>
      <c r="G59" s="43"/>
      <c r="H59" s="35">
        <v>0</v>
      </c>
      <c r="I59" s="43"/>
      <c r="J59" s="43"/>
      <c r="K59" s="35">
        <v>1</v>
      </c>
      <c r="L59" s="35">
        <v>0</v>
      </c>
      <c r="M59" s="35">
        <v>0</v>
      </c>
      <c r="N59" s="225">
        <f t="shared" si="4"/>
        <v>6</v>
      </c>
      <c r="O59" s="64" t="str">
        <f t="shared" si="3"/>
        <v>Kenneth Parker McNeil Jr. (Write-in)</v>
      </c>
      <c r="P59" s="18"/>
    </row>
    <row r="60" spans="1:16" ht="15.75" customHeight="1">
      <c r="A60" s="429"/>
      <c r="B60" s="22" t="str">
        <f>+'Wbg SE1- Mont'!B22</f>
        <v> Parker McNeil  (Write-in)</v>
      </c>
      <c r="C60" s="35">
        <f>+'Wbg SE1- Mont'!C22</f>
        <v>5</v>
      </c>
      <c r="D60" s="35">
        <v>5</v>
      </c>
      <c r="E60" s="35">
        <f>+'Wbg SW-NW'!C34</f>
        <v>5</v>
      </c>
      <c r="F60" s="43"/>
      <c r="G60" s="43"/>
      <c r="H60" s="35">
        <v>0</v>
      </c>
      <c r="I60" s="43"/>
      <c r="J60" s="43"/>
      <c r="K60" s="35">
        <v>0</v>
      </c>
      <c r="L60" s="35">
        <v>0</v>
      </c>
      <c r="M60" s="35">
        <v>2</v>
      </c>
      <c r="N60" s="225">
        <f t="shared" si="4"/>
        <v>17</v>
      </c>
      <c r="O60" s="64" t="str">
        <f t="shared" si="3"/>
        <v> Parker McNeil  (Write-in)</v>
      </c>
      <c r="P60" s="18"/>
    </row>
    <row r="61" spans="1:16" ht="15.75" customHeight="1">
      <c r="A61" s="429"/>
      <c r="B61" s="22" t="str">
        <f>+'Wbg SE1- Mont'!B24</f>
        <v>Kenneth  Parker McNeel (Write-in)</v>
      </c>
      <c r="C61" s="35">
        <f>+'Wbg SE1- Mont'!C24</f>
        <v>13</v>
      </c>
      <c r="D61" s="35">
        <v>7</v>
      </c>
      <c r="E61" s="35">
        <f>+'Wbg SW-NW'!C31</f>
        <v>8</v>
      </c>
      <c r="F61" s="43"/>
      <c r="G61" s="43"/>
      <c r="H61" s="35">
        <v>0</v>
      </c>
      <c r="I61" s="43"/>
      <c r="J61" s="43"/>
      <c r="K61" s="35">
        <v>0</v>
      </c>
      <c r="L61" s="35">
        <v>0</v>
      </c>
      <c r="M61" s="35">
        <v>0</v>
      </c>
      <c r="N61" s="225">
        <f t="shared" si="4"/>
        <v>28</v>
      </c>
      <c r="O61" s="64" t="str">
        <f t="shared" si="3"/>
        <v>Kenneth  Parker McNeel (Write-in)</v>
      </c>
      <c r="P61" s="18"/>
    </row>
    <row r="62" spans="1:16" ht="15.75" customHeight="1">
      <c r="A62" s="429"/>
      <c r="B62" s="22" t="str">
        <f>+'Wbg SE1- Mont'!B25</f>
        <v>Kenneth A Parker McNeal Jr. (Write-in)</v>
      </c>
      <c r="C62" s="35">
        <f>+'Wbg SE1- Mont'!C25</f>
        <v>1</v>
      </c>
      <c r="D62" s="35">
        <v>0</v>
      </c>
      <c r="E62" s="35">
        <v>0</v>
      </c>
      <c r="F62" s="43"/>
      <c r="G62" s="43"/>
      <c r="H62" s="35">
        <v>0</v>
      </c>
      <c r="I62" s="43"/>
      <c r="J62" s="43"/>
      <c r="K62" s="35">
        <v>0</v>
      </c>
      <c r="L62" s="35">
        <v>0</v>
      </c>
      <c r="M62" s="35">
        <v>0</v>
      </c>
      <c r="N62" s="225">
        <f t="shared" si="4"/>
        <v>1</v>
      </c>
      <c r="O62" s="64" t="str">
        <f t="shared" si="3"/>
        <v>Kenneth A Parker McNeal Jr. (Write-in)</v>
      </c>
      <c r="P62" s="18"/>
    </row>
    <row r="63" spans="1:16" ht="15.75" customHeight="1">
      <c r="A63" s="429"/>
      <c r="B63" s="339" t="str">
        <f>+'Wbg SE1- Mont'!B26</f>
        <v>Ken Parker McNeal Jr. (Write-in)</v>
      </c>
      <c r="C63" s="35">
        <f>+'Wbg SE1- Mont'!C26</f>
        <v>1</v>
      </c>
      <c r="D63" s="35">
        <v>0</v>
      </c>
      <c r="E63" s="35">
        <v>0</v>
      </c>
      <c r="F63" s="43"/>
      <c r="G63" s="43"/>
      <c r="H63" s="35">
        <v>0</v>
      </c>
      <c r="I63" s="43"/>
      <c r="J63" s="43"/>
      <c r="K63" s="35">
        <v>0</v>
      </c>
      <c r="L63" s="35">
        <v>0</v>
      </c>
      <c r="M63" s="35">
        <v>0</v>
      </c>
      <c r="N63" s="225">
        <f t="shared" si="4"/>
        <v>1</v>
      </c>
      <c r="O63" s="68" t="str">
        <f t="shared" si="3"/>
        <v>Ken Parker McNeal Jr. (Write-in)</v>
      </c>
      <c r="P63" s="18"/>
    </row>
    <row r="64" spans="1:16" ht="15.75" customHeight="1">
      <c r="A64" s="429"/>
      <c r="B64" s="22" t="str">
        <f>+'Wbg SE1- Mont'!B27</f>
        <v>Kenneth Parker McNeal (Write-in)</v>
      </c>
      <c r="C64" s="35">
        <f>+'Wbg SE1- Mont'!C27</f>
        <v>3</v>
      </c>
      <c r="D64" s="35">
        <f>+'Wbg SE2-NE'!C35</f>
        <v>1</v>
      </c>
      <c r="E64" s="35">
        <v>0</v>
      </c>
      <c r="F64" s="43"/>
      <c r="G64" s="43"/>
      <c r="H64" s="35">
        <v>0</v>
      </c>
      <c r="I64" s="43"/>
      <c r="J64" s="43"/>
      <c r="K64" s="35">
        <v>0</v>
      </c>
      <c r="L64" s="35">
        <v>0</v>
      </c>
      <c r="M64" s="35">
        <v>0</v>
      </c>
      <c r="N64" s="225">
        <f t="shared" si="4"/>
        <v>4</v>
      </c>
      <c r="O64" s="64" t="str">
        <f t="shared" si="3"/>
        <v>Kenneth Parker McNeal (Write-in)</v>
      </c>
      <c r="P64" s="18"/>
    </row>
    <row r="65" spans="1:16" ht="15.75" customHeight="1">
      <c r="A65" s="429"/>
      <c r="B65" s="22" t="str">
        <f>+'Wbg SE1- Mont'!B28</f>
        <v>Kenneth Parker McNeil (Write-in)</v>
      </c>
      <c r="C65" s="35">
        <f>+'Wbg SE1- Mont'!C28</f>
        <v>1</v>
      </c>
      <c r="D65" s="35">
        <v>0</v>
      </c>
      <c r="E65" s="35">
        <f>+'Wbg SW-NW'!C37</f>
        <v>2</v>
      </c>
      <c r="F65" s="43"/>
      <c r="G65" s="43"/>
      <c r="H65" s="35">
        <v>0</v>
      </c>
      <c r="I65" s="43"/>
      <c r="J65" s="43"/>
      <c r="K65" s="35">
        <v>0</v>
      </c>
      <c r="L65" s="35">
        <v>0</v>
      </c>
      <c r="M65" s="35">
        <v>0</v>
      </c>
      <c r="N65" s="225">
        <f t="shared" si="4"/>
        <v>3</v>
      </c>
      <c r="O65" s="64" t="str">
        <f t="shared" si="3"/>
        <v>Kenneth Parker McNeil (Write-in)</v>
      </c>
      <c r="P65" s="18"/>
    </row>
    <row r="66" spans="1:16" ht="15.75" customHeight="1">
      <c r="A66" s="429"/>
      <c r="B66" s="22" t="str">
        <f>+'Wbg SE1- Mont'!B29</f>
        <v>Parker McNeal (Write-in)</v>
      </c>
      <c r="C66" s="35">
        <f>+'Wbg SE1- Mont'!C29</f>
        <v>2</v>
      </c>
      <c r="D66" s="35">
        <v>12</v>
      </c>
      <c r="E66" s="35">
        <f>+'Wbg SW-NW'!C28</f>
        <v>10</v>
      </c>
      <c r="F66" s="43"/>
      <c r="G66" s="43"/>
      <c r="H66" s="35">
        <v>0</v>
      </c>
      <c r="I66" s="43"/>
      <c r="J66" s="43"/>
      <c r="K66" s="35">
        <v>0</v>
      </c>
      <c r="L66" s="35">
        <v>0</v>
      </c>
      <c r="M66" s="35">
        <v>0</v>
      </c>
      <c r="N66" s="225">
        <f t="shared" si="4"/>
        <v>24</v>
      </c>
      <c r="O66" s="64" t="str">
        <f t="shared" si="3"/>
        <v>Parker McNeal (Write-in)</v>
      </c>
      <c r="P66" s="18"/>
    </row>
    <row r="67" spans="1:16" ht="15.75" customHeight="1">
      <c r="A67" s="429"/>
      <c r="B67" s="339" t="str">
        <f>+'Wbg SE1- Mont'!B30</f>
        <v>Parker (Write-in)</v>
      </c>
      <c r="C67" s="35">
        <f>+'Wbg SE1- Mont'!C30</f>
        <v>1</v>
      </c>
      <c r="D67" s="35">
        <f>+'Wbg SE2-NE'!C28</f>
        <v>1</v>
      </c>
      <c r="E67" s="35">
        <f>+'Wbg SW-NW'!C32</f>
        <v>2</v>
      </c>
      <c r="F67" s="43"/>
      <c r="G67" s="43"/>
      <c r="H67" s="35">
        <v>0</v>
      </c>
      <c r="I67" s="43"/>
      <c r="J67" s="43"/>
      <c r="K67" s="35">
        <v>0</v>
      </c>
      <c r="L67" s="35">
        <v>0</v>
      </c>
      <c r="M67" s="35">
        <v>0</v>
      </c>
      <c r="N67" s="225">
        <f>SUM(C67:M67)</f>
        <v>4</v>
      </c>
      <c r="O67" s="68" t="str">
        <f t="shared" si="3"/>
        <v>Parker (Write-in)</v>
      </c>
      <c r="P67" s="18"/>
    </row>
    <row r="68" spans="1:16" ht="15.75" customHeight="1">
      <c r="A68" s="429"/>
      <c r="B68" s="339" t="str">
        <f>+'Wbg SE2-NE'!B32</f>
        <v>K. Parker McNeel (Write-in)</v>
      </c>
      <c r="C68" s="35">
        <v>0</v>
      </c>
      <c r="D68" s="35">
        <v>2</v>
      </c>
      <c r="E68" s="35">
        <f>+'Wbg SW-NW'!C29</f>
        <v>2</v>
      </c>
      <c r="F68" s="43"/>
      <c r="G68" s="43"/>
      <c r="H68" s="35">
        <v>0</v>
      </c>
      <c r="I68" s="43"/>
      <c r="J68" s="43"/>
      <c r="K68" s="35">
        <v>0</v>
      </c>
      <c r="L68" s="35">
        <v>0</v>
      </c>
      <c r="M68" s="35">
        <v>0</v>
      </c>
      <c r="N68" s="225">
        <f aca="true" t="shared" si="5" ref="N68:N84">SUM(C68:M68)</f>
        <v>4</v>
      </c>
      <c r="O68" s="68" t="str">
        <f t="shared" si="3"/>
        <v>K. Parker McNeel (Write-in)</v>
      </c>
      <c r="P68" s="18"/>
    </row>
    <row r="69" spans="1:16" ht="15.75" customHeight="1">
      <c r="A69" s="429"/>
      <c r="B69" s="22" t="str">
        <f>+'Wbg SE2-NE'!B31</f>
        <v>Parker McNeel Jr. (Write-in)</v>
      </c>
      <c r="C69" s="35">
        <v>0</v>
      </c>
      <c r="D69" s="35">
        <f>+'Wbg SE2-NE'!C31</f>
        <v>1</v>
      </c>
      <c r="E69" s="35">
        <f>+'Wbg SW-NW'!C42</f>
        <v>1</v>
      </c>
      <c r="F69" s="43"/>
      <c r="G69" s="43"/>
      <c r="H69" s="35">
        <v>0</v>
      </c>
      <c r="I69" s="43"/>
      <c r="J69" s="43"/>
      <c r="K69" s="35">
        <v>0</v>
      </c>
      <c r="L69" s="35">
        <v>0</v>
      </c>
      <c r="M69" s="35">
        <v>0</v>
      </c>
      <c r="N69" s="225">
        <f t="shared" si="5"/>
        <v>2</v>
      </c>
      <c r="O69" s="64" t="str">
        <f t="shared" si="3"/>
        <v>Parker McNeel Jr. (Write-in)</v>
      </c>
      <c r="P69" s="18"/>
    </row>
    <row r="70" spans="1:16" ht="15.75" customHeight="1">
      <c r="A70" s="429"/>
      <c r="B70" s="62" t="s">
        <v>261</v>
      </c>
      <c r="C70" s="35">
        <v>0</v>
      </c>
      <c r="D70" s="35">
        <v>2</v>
      </c>
      <c r="E70" s="35">
        <v>0</v>
      </c>
      <c r="F70" s="43"/>
      <c r="G70" s="43"/>
      <c r="H70" s="35">
        <v>0</v>
      </c>
      <c r="I70" s="43"/>
      <c r="J70" s="43"/>
      <c r="K70" s="35">
        <v>0</v>
      </c>
      <c r="L70" s="35">
        <v>0</v>
      </c>
      <c r="M70" s="35">
        <v>0</v>
      </c>
      <c r="N70" s="225">
        <f t="shared" si="5"/>
        <v>2</v>
      </c>
      <c r="O70" s="64" t="str">
        <f t="shared" si="3"/>
        <v>Parker McNell (Write-in)</v>
      </c>
      <c r="P70" s="18"/>
    </row>
    <row r="71" spans="1:16" ht="15.75" customHeight="1">
      <c r="A71" s="429"/>
      <c r="B71" s="22" t="str">
        <f>+'Wbg SE2-NE'!B34</f>
        <v>Kenneth P. McNeel (Write-in)</v>
      </c>
      <c r="C71" s="35">
        <v>0</v>
      </c>
      <c r="D71" s="35">
        <f>+'Wbg SE2-NE'!C34</f>
        <v>1</v>
      </c>
      <c r="E71" s="35">
        <v>0</v>
      </c>
      <c r="F71" s="43"/>
      <c r="G71" s="43"/>
      <c r="H71" s="35">
        <v>0</v>
      </c>
      <c r="I71" s="43"/>
      <c r="J71" s="43"/>
      <c r="K71" s="35">
        <v>0</v>
      </c>
      <c r="L71" s="35">
        <v>0</v>
      </c>
      <c r="M71" s="35">
        <v>0</v>
      </c>
      <c r="N71" s="225">
        <f t="shared" si="5"/>
        <v>1</v>
      </c>
      <c r="O71" s="64" t="str">
        <f t="shared" si="3"/>
        <v>Kenneth P. McNeel (Write-in)</v>
      </c>
      <c r="P71" s="18"/>
    </row>
    <row r="72" spans="1:16" ht="15.75" customHeight="1">
      <c r="A72" s="429"/>
      <c r="B72" s="22" t="str">
        <f>+'Wbg SE2-NE'!B36</f>
        <v>Parker Oniel (Write-in)</v>
      </c>
      <c r="C72" s="35">
        <v>0</v>
      </c>
      <c r="D72" s="35">
        <f>+'Wbg SE2-NE'!C36</f>
        <v>3</v>
      </c>
      <c r="E72" s="35">
        <v>0</v>
      </c>
      <c r="F72" s="43"/>
      <c r="G72" s="43"/>
      <c r="H72" s="35">
        <v>0</v>
      </c>
      <c r="I72" s="43"/>
      <c r="J72" s="43"/>
      <c r="K72" s="35">
        <v>0</v>
      </c>
      <c r="L72" s="35">
        <v>0</v>
      </c>
      <c r="M72" s="35">
        <v>0</v>
      </c>
      <c r="N72" s="225">
        <f t="shared" si="5"/>
        <v>3</v>
      </c>
      <c r="O72" s="64" t="str">
        <f t="shared" si="3"/>
        <v>Parker Oniel (Write-in)</v>
      </c>
      <c r="P72" s="18"/>
    </row>
    <row r="73" spans="1:16" ht="15.75" customHeight="1">
      <c r="A73" s="429"/>
      <c r="B73" s="22" t="str">
        <f>+'Wbg SE2-NE'!B37</f>
        <v>Parker McNeal Jr. (Write-in)</v>
      </c>
      <c r="C73" s="35">
        <v>0</v>
      </c>
      <c r="D73" s="35">
        <f>+'Wbg SE2-NE'!C37</f>
        <v>1</v>
      </c>
      <c r="E73" s="35">
        <v>0</v>
      </c>
      <c r="F73" s="43"/>
      <c r="G73" s="43"/>
      <c r="H73" s="35">
        <v>0</v>
      </c>
      <c r="I73" s="43"/>
      <c r="J73" s="43"/>
      <c r="K73" s="35">
        <v>0</v>
      </c>
      <c r="L73" s="35">
        <v>0</v>
      </c>
      <c r="M73" s="35">
        <v>0</v>
      </c>
      <c r="N73" s="225">
        <f t="shared" si="5"/>
        <v>1</v>
      </c>
      <c r="O73" s="64" t="str">
        <f t="shared" si="3"/>
        <v>Parker McNeal Jr. (Write-in)</v>
      </c>
      <c r="P73" s="18"/>
    </row>
    <row r="74" spans="1:16" ht="15.75" customHeight="1">
      <c r="A74" s="429"/>
      <c r="B74" s="22" t="str">
        <f>+'Wbg SE2-NE'!B38</f>
        <v>Parker McNiel (Write-in)</v>
      </c>
      <c r="C74" s="35">
        <v>0</v>
      </c>
      <c r="D74" s="35">
        <f>+'Wbg SE2-NE'!C38</f>
        <v>1</v>
      </c>
      <c r="E74" s="35">
        <f>+'Wbg SW-NW'!C33</f>
        <v>3</v>
      </c>
      <c r="F74" s="43"/>
      <c r="G74" s="43"/>
      <c r="H74" s="35">
        <v>0</v>
      </c>
      <c r="I74" s="43"/>
      <c r="J74" s="43"/>
      <c r="K74" s="35">
        <v>0</v>
      </c>
      <c r="L74" s="35">
        <v>0</v>
      </c>
      <c r="M74" s="35">
        <v>0</v>
      </c>
      <c r="N74" s="225">
        <f t="shared" si="5"/>
        <v>4</v>
      </c>
      <c r="O74" s="64" t="str">
        <f t="shared" si="3"/>
        <v>Parker McNiel (Write-in)</v>
      </c>
      <c r="P74" s="18"/>
    </row>
    <row r="75" spans="1:16" ht="15.75" customHeight="1">
      <c r="A75" s="429"/>
      <c r="B75" s="22" t="str">
        <f>+'Wbg SE2-NE'!B39</f>
        <v>Patker NcNeel (Write-in)</v>
      </c>
      <c r="C75" s="35">
        <v>0</v>
      </c>
      <c r="D75" s="35">
        <f>+'Wbg SE2-NE'!C39</f>
        <v>1</v>
      </c>
      <c r="E75" s="35">
        <v>0</v>
      </c>
      <c r="F75" s="43"/>
      <c r="G75" s="43"/>
      <c r="H75" s="35">
        <v>0</v>
      </c>
      <c r="I75" s="43"/>
      <c r="J75" s="43"/>
      <c r="K75" s="35">
        <v>0</v>
      </c>
      <c r="L75" s="35">
        <v>0</v>
      </c>
      <c r="M75" s="35">
        <v>0</v>
      </c>
      <c r="N75" s="225">
        <f t="shared" si="5"/>
        <v>1</v>
      </c>
      <c r="O75" s="64" t="str">
        <f t="shared" si="3"/>
        <v>Patker NcNeel (Write-in)</v>
      </c>
      <c r="P75" s="18"/>
    </row>
    <row r="76" spans="1:16" ht="15.75" customHeight="1">
      <c r="A76" s="429"/>
      <c r="B76" s="22" t="str">
        <f>+'Wbg SW-NW'!B25</f>
        <v>Kenneth Parker McNeal Jr. (Write-in)</v>
      </c>
      <c r="C76" s="35">
        <v>0</v>
      </c>
      <c r="D76" s="35">
        <v>0</v>
      </c>
      <c r="E76" s="35">
        <f>+'Wbg SW-NW'!C25</f>
        <v>4</v>
      </c>
      <c r="F76" s="43"/>
      <c r="G76" s="43"/>
      <c r="H76" s="35">
        <v>0</v>
      </c>
      <c r="I76" s="43"/>
      <c r="J76" s="43"/>
      <c r="K76" s="35">
        <v>0</v>
      </c>
      <c r="L76" s="35">
        <v>0</v>
      </c>
      <c r="M76" s="35">
        <v>0</v>
      </c>
      <c r="N76" s="225">
        <f t="shared" si="5"/>
        <v>4</v>
      </c>
      <c r="O76" s="64" t="str">
        <f t="shared" si="3"/>
        <v>Kenneth Parker McNeal Jr. (Write-in)</v>
      </c>
      <c r="P76" s="18"/>
    </row>
    <row r="77" spans="1:16" ht="15.75" customHeight="1">
      <c r="A77" s="429"/>
      <c r="B77" s="22" t="str">
        <f>+'Wbg SW-NW'!B26</f>
        <v>K. Parker McNeel Jr. (Write-in)</v>
      </c>
      <c r="C77" s="35">
        <v>0</v>
      </c>
      <c r="D77" s="35">
        <v>1</v>
      </c>
      <c r="E77" s="35">
        <f>+'Wbg SW-NW'!C26</f>
        <v>2</v>
      </c>
      <c r="F77" s="43"/>
      <c r="G77" s="43"/>
      <c r="H77" s="35">
        <v>0</v>
      </c>
      <c r="I77" s="43"/>
      <c r="J77" s="43"/>
      <c r="K77" s="35">
        <v>0</v>
      </c>
      <c r="L77" s="35">
        <v>0</v>
      </c>
      <c r="M77" s="35">
        <v>0</v>
      </c>
      <c r="N77" s="225">
        <f t="shared" si="5"/>
        <v>3</v>
      </c>
      <c r="O77" s="64" t="str">
        <f t="shared" si="3"/>
        <v>K. Parker McNeel Jr. (Write-in)</v>
      </c>
      <c r="P77" s="18"/>
    </row>
    <row r="78" spans="1:16" ht="15.75" customHeight="1">
      <c r="A78" s="429"/>
      <c r="B78" s="22" t="str">
        <f>+'Wbg SW-NW'!B30</f>
        <v>McNeel (Write-in)</v>
      </c>
      <c r="C78" s="35">
        <v>0</v>
      </c>
      <c r="D78" s="35">
        <v>0</v>
      </c>
      <c r="E78" s="35">
        <f>+'Wbg SW-NW'!C30</f>
        <v>1</v>
      </c>
      <c r="F78" s="43"/>
      <c r="G78" s="43"/>
      <c r="H78" s="35">
        <v>0</v>
      </c>
      <c r="I78" s="43"/>
      <c r="J78" s="43"/>
      <c r="K78" s="35">
        <v>0</v>
      </c>
      <c r="L78" s="35">
        <v>0</v>
      </c>
      <c r="M78" s="35">
        <v>0</v>
      </c>
      <c r="N78" s="225">
        <f t="shared" si="5"/>
        <v>1</v>
      </c>
      <c r="O78" s="64" t="str">
        <f t="shared" si="3"/>
        <v>McNeel (Write-in)</v>
      </c>
      <c r="P78" s="18"/>
    </row>
    <row r="79" spans="1:16" ht="15.75" customHeight="1">
      <c r="A79" s="429"/>
      <c r="B79" s="22" t="str">
        <f>+'Wbg SW-NW'!B35</f>
        <v>Kenneth Parker McNeal II (Write-in)</v>
      </c>
      <c r="C79" s="35">
        <v>0</v>
      </c>
      <c r="D79" s="35">
        <v>0</v>
      </c>
      <c r="E79" s="35">
        <f>+'Wbg SW-NW'!C35</f>
        <v>1</v>
      </c>
      <c r="F79" s="43"/>
      <c r="G79" s="43"/>
      <c r="H79" s="35">
        <v>0</v>
      </c>
      <c r="I79" s="43"/>
      <c r="J79" s="43"/>
      <c r="K79" s="35">
        <v>0</v>
      </c>
      <c r="L79" s="35">
        <v>0</v>
      </c>
      <c r="M79" s="35">
        <v>0</v>
      </c>
      <c r="N79" s="225">
        <f t="shared" si="5"/>
        <v>1</v>
      </c>
      <c r="O79" s="64" t="str">
        <f t="shared" si="3"/>
        <v>Kenneth Parker McNeal II (Write-in)</v>
      </c>
      <c r="P79" s="18"/>
    </row>
    <row r="80" spans="1:16" ht="15.75" customHeight="1">
      <c r="A80" s="429"/>
      <c r="B80" s="22" t="str">
        <f>+'Wbg SW-NW'!B38</f>
        <v>Ken Parker McNeil (Write-in)</v>
      </c>
      <c r="C80" s="35">
        <v>0</v>
      </c>
      <c r="D80" s="35">
        <v>0</v>
      </c>
      <c r="E80" s="35">
        <f>+'Wbg SW-NW'!C38</f>
        <v>1</v>
      </c>
      <c r="F80" s="43"/>
      <c r="G80" s="43"/>
      <c r="H80" s="35">
        <v>0</v>
      </c>
      <c r="I80" s="43"/>
      <c r="J80" s="43"/>
      <c r="K80" s="35">
        <v>0</v>
      </c>
      <c r="L80" s="35">
        <v>0</v>
      </c>
      <c r="M80" s="35">
        <v>0</v>
      </c>
      <c r="N80" s="225">
        <f t="shared" si="5"/>
        <v>1</v>
      </c>
      <c r="O80" s="64" t="str">
        <f t="shared" si="3"/>
        <v>Ken Parker McNeil (Write-in)</v>
      </c>
      <c r="P80" s="18"/>
    </row>
    <row r="81" spans="1:16" ht="15.75" customHeight="1">
      <c r="A81" s="429"/>
      <c r="B81" s="22" t="str">
        <f>+'Wbg SW-NW'!B39</f>
        <v>Keneth McNeil (Write-in)</v>
      </c>
      <c r="C81" s="35">
        <v>0</v>
      </c>
      <c r="D81" s="35">
        <v>0</v>
      </c>
      <c r="E81" s="35">
        <f>+'Wbg SW-NW'!C39</f>
        <v>1</v>
      </c>
      <c r="F81" s="43"/>
      <c r="G81" s="43"/>
      <c r="H81" s="35">
        <v>0</v>
      </c>
      <c r="I81" s="43"/>
      <c r="J81" s="43"/>
      <c r="K81" s="35">
        <v>0</v>
      </c>
      <c r="L81" s="35">
        <v>0</v>
      </c>
      <c r="M81" s="35">
        <v>0</v>
      </c>
      <c r="N81" s="225">
        <f t="shared" si="5"/>
        <v>1</v>
      </c>
      <c r="O81" s="64" t="str">
        <f t="shared" si="3"/>
        <v>Keneth McNeil (Write-in)</v>
      </c>
      <c r="P81" s="18"/>
    </row>
    <row r="82" spans="1:16" ht="15.75" customHeight="1">
      <c r="A82" s="429"/>
      <c r="B82" s="22" t="str">
        <f>+'Wbg SW-NW'!B40</f>
        <v>Kenneth McNeal (Write-in)</v>
      </c>
      <c r="C82" s="35">
        <v>0</v>
      </c>
      <c r="D82" s="35">
        <f>+'Wbg SE2-NE'!C40</f>
        <v>1</v>
      </c>
      <c r="E82" s="35">
        <f>+'Wbg SW-NW'!C40</f>
        <v>1</v>
      </c>
      <c r="F82" s="43"/>
      <c r="G82" s="43"/>
      <c r="H82" s="35">
        <v>0</v>
      </c>
      <c r="I82" s="43"/>
      <c r="J82" s="43"/>
      <c r="K82" s="35">
        <v>0</v>
      </c>
      <c r="L82" s="35">
        <v>0</v>
      </c>
      <c r="M82" s="35">
        <v>0</v>
      </c>
      <c r="N82" s="225">
        <f t="shared" si="5"/>
        <v>2</v>
      </c>
      <c r="O82" s="64" t="str">
        <f t="shared" si="3"/>
        <v>Kenneth McNeal (Write-in)</v>
      </c>
      <c r="P82" s="18"/>
    </row>
    <row r="83" spans="1:16" ht="15.75" customHeight="1">
      <c r="A83" s="429"/>
      <c r="B83" s="62" t="s">
        <v>260</v>
      </c>
      <c r="C83" s="35">
        <v>0</v>
      </c>
      <c r="D83" s="35">
        <v>1</v>
      </c>
      <c r="E83" s="35">
        <f>+'Wbg SW-NW'!C40</f>
        <v>1</v>
      </c>
      <c r="F83" s="43"/>
      <c r="G83" s="43"/>
      <c r="H83" s="35">
        <v>0</v>
      </c>
      <c r="I83" s="43"/>
      <c r="J83" s="43"/>
      <c r="K83" s="35">
        <v>0</v>
      </c>
      <c r="L83" s="35">
        <v>0</v>
      </c>
      <c r="M83" s="35">
        <v>0</v>
      </c>
      <c r="N83" s="225">
        <f>SUM(C83:M83)</f>
        <v>2</v>
      </c>
      <c r="O83" s="64" t="str">
        <f>+B83</f>
        <v>Kenneth McNiel (Write-in)</v>
      </c>
      <c r="P83" s="18"/>
    </row>
    <row r="84" spans="1:16" ht="15.75" customHeight="1">
      <c r="A84" s="429"/>
      <c r="B84" s="22" t="str">
        <f>+'Wbg SW-NW'!B41</f>
        <v>Kenneth Parker McNell Jr. (Write-in)</v>
      </c>
      <c r="C84" s="35">
        <v>0</v>
      </c>
      <c r="D84" s="35">
        <v>1</v>
      </c>
      <c r="E84" s="35">
        <f>+'Wbg SW-NW'!C41</f>
        <v>1</v>
      </c>
      <c r="F84" s="43"/>
      <c r="G84" s="43"/>
      <c r="H84" s="35">
        <v>0</v>
      </c>
      <c r="I84" s="43"/>
      <c r="J84" s="43"/>
      <c r="K84" s="35">
        <v>0</v>
      </c>
      <c r="L84" s="35">
        <v>0</v>
      </c>
      <c r="M84" s="35">
        <v>0</v>
      </c>
      <c r="N84" s="225">
        <f t="shared" si="5"/>
        <v>2</v>
      </c>
      <c r="O84" s="64" t="str">
        <f t="shared" si="3"/>
        <v>Kenneth Parker McNell Jr. (Write-in)</v>
      </c>
      <c r="P84" s="18"/>
    </row>
    <row r="85" spans="2:17" ht="15.75" customHeight="1">
      <c r="B85" s="77" t="s">
        <v>20</v>
      </c>
      <c r="C85" s="44">
        <f>SUM(C52:C84)</f>
        <v>1077</v>
      </c>
      <c r="D85" s="44">
        <f>SUM(D52:D84)</f>
        <v>1407</v>
      </c>
      <c r="E85" s="44">
        <f>SUM(E52:E84)</f>
        <v>1091</v>
      </c>
      <c r="F85" s="45"/>
      <c r="G85" s="45"/>
      <c r="H85" s="44">
        <f>SUM(H52:H84)</f>
        <v>1</v>
      </c>
      <c r="I85" s="43"/>
      <c r="J85" s="43"/>
      <c r="K85" s="44">
        <f>SUM(K52:K84)</f>
        <v>159</v>
      </c>
      <c r="L85" s="44">
        <f>SUM(L52:L84)</f>
        <v>7</v>
      </c>
      <c r="M85" s="44">
        <f>SUM(M52:M84)</f>
        <v>380</v>
      </c>
      <c r="N85" s="44">
        <f>SUM(N52:N84)</f>
        <v>4122</v>
      </c>
      <c r="O85" s="65" t="s">
        <v>20</v>
      </c>
      <c r="P85" s="5"/>
      <c r="Q85" s="336">
        <f>SUM(N57:N84)</f>
        <v>537</v>
      </c>
    </row>
    <row r="86" spans="2:15" ht="15.75" thickBot="1">
      <c r="B86" s="8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9"/>
    </row>
    <row r="87" spans="2:15" s="87" customFormat="1" ht="15.75" customHeight="1" thickBot="1" thickTop="1">
      <c r="B87" s="465"/>
      <c r="C87" s="466" t="s">
        <v>32</v>
      </c>
      <c r="D87" s="466" t="s">
        <v>33</v>
      </c>
      <c r="E87" s="466" t="s">
        <v>34</v>
      </c>
      <c r="F87" s="467" t="s">
        <v>43</v>
      </c>
      <c r="G87" s="466" t="s">
        <v>36</v>
      </c>
      <c r="H87" s="466" t="s">
        <v>39</v>
      </c>
      <c r="I87" s="466" t="s">
        <v>14</v>
      </c>
      <c r="J87" s="466" t="s">
        <v>15</v>
      </c>
      <c r="K87" s="467" t="s">
        <v>38</v>
      </c>
      <c r="L87" s="467" t="s">
        <v>37</v>
      </c>
      <c r="M87" s="466" t="s">
        <v>18</v>
      </c>
      <c r="N87" s="466" t="s">
        <v>19</v>
      </c>
      <c r="O87" s="468"/>
    </row>
    <row r="88" spans="2:15" s="87" customFormat="1" ht="15.75" customHeight="1" thickTop="1">
      <c r="B88" s="488"/>
      <c r="C88" s="489"/>
      <c r="D88" s="489"/>
      <c r="E88" s="489"/>
      <c r="F88" s="467"/>
      <c r="G88" s="489"/>
      <c r="H88" s="489"/>
      <c r="I88" s="489"/>
      <c r="J88" s="489"/>
      <c r="K88" s="467"/>
      <c r="L88" s="467"/>
      <c r="M88" s="489"/>
      <c r="N88" s="489"/>
      <c r="O88" s="490"/>
    </row>
    <row r="89" spans="2:15" s="87" customFormat="1" ht="15.75" customHeight="1" thickBot="1">
      <c r="B89" s="473"/>
      <c r="C89" s="474" t="s">
        <v>32</v>
      </c>
      <c r="D89" s="474" t="s">
        <v>33</v>
      </c>
      <c r="E89" s="474" t="s">
        <v>34</v>
      </c>
      <c r="F89" s="471" t="s">
        <v>43</v>
      </c>
      <c r="G89" s="474" t="s">
        <v>36</v>
      </c>
      <c r="H89" s="474" t="s">
        <v>39</v>
      </c>
      <c r="I89" s="474" t="s">
        <v>14</v>
      </c>
      <c r="J89" s="474" t="s">
        <v>15</v>
      </c>
      <c r="K89" s="471" t="s">
        <v>38</v>
      </c>
      <c r="L89" s="471" t="s">
        <v>37</v>
      </c>
      <c r="M89" s="474" t="s">
        <v>18</v>
      </c>
      <c r="N89" s="474" t="s">
        <v>19</v>
      </c>
      <c r="O89" s="475"/>
    </row>
    <row r="90" spans="2:15" s="87" customFormat="1" ht="15.75" customHeight="1" thickTop="1">
      <c r="B90" s="409" t="s">
        <v>7</v>
      </c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1" t="s">
        <v>7</v>
      </c>
    </row>
    <row r="91" spans="2:15" s="87" customFormat="1" ht="15.75" customHeight="1">
      <c r="B91" s="433" t="s">
        <v>206</v>
      </c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432" t="s">
        <v>206</v>
      </c>
    </row>
    <row r="92" spans="2:15" s="87" customFormat="1" ht="15.75" customHeight="1">
      <c r="B92" s="433" t="s">
        <v>47</v>
      </c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432" t="s">
        <v>47</v>
      </c>
    </row>
    <row r="93" spans="2:15" s="87" customFormat="1" ht="15.75" customHeight="1">
      <c r="B93" s="412" t="s">
        <v>99</v>
      </c>
      <c r="C93" s="41"/>
      <c r="D93" s="41"/>
      <c r="E93" s="41"/>
      <c r="F93" s="41"/>
      <c r="G93" s="41"/>
      <c r="H93" s="334">
        <f>+'Centerview-Columbus'!C8</f>
        <v>5</v>
      </c>
      <c r="I93" s="41"/>
      <c r="J93" s="41"/>
      <c r="K93" s="41"/>
      <c r="L93" s="41"/>
      <c r="M93" s="334">
        <v>0</v>
      </c>
      <c r="N93" s="408">
        <f>+H93+M93</f>
        <v>5</v>
      </c>
      <c r="O93" s="413" t="s">
        <v>99</v>
      </c>
    </row>
    <row r="94" spans="2:15" s="87" customFormat="1" ht="15.75" customHeight="1">
      <c r="B94" s="414" t="s">
        <v>20</v>
      </c>
      <c r="C94" s="41"/>
      <c r="D94" s="41"/>
      <c r="E94" s="41"/>
      <c r="F94" s="41"/>
      <c r="G94" s="41"/>
      <c r="H94" s="334">
        <f>SUM(H93:H93)</f>
        <v>5</v>
      </c>
      <c r="I94" s="41"/>
      <c r="J94" s="41"/>
      <c r="K94" s="41"/>
      <c r="L94" s="41"/>
      <c r="M94" s="334">
        <f>SUM(M93:M93)</f>
        <v>0</v>
      </c>
      <c r="N94" s="408">
        <f>SUM(N93:N93)</f>
        <v>5</v>
      </c>
      <c r="O94" s="415" t="s">
        <v>20</v>
      </c>
    </row>
    <row r="95" spans="2:15" s="87" customFormat="1" ht="15.75" customHeight="1">
      <c r="B95" s="412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413"/>
    </row>
    <row r="96" spans="2:15" s="87" customFormat="1" ht="15.75" customHeight="1">
      <c r="B96" s="433" t="s">
        <v>207</v>
      </c>
      <c r="C96" s="41"/>
      <c r="D96" s="41"/>
      <c r="E96" s="41"/>
      <c r="F96" s="41"/>
      <c r="G96" s="41"/>
      <c r="H96" s="334"/>
      <c r="I96" s="41"/>
      <c r="J96" s="41"/>
      <c r="K96" s="41"/>
      <c r="L96" s="41"/>
      <c r="M96" s="334"/>
      <c r="N96" s="408"/>
      <c r="O96" s="413" t="s">
        <v>207</v>
      </c>
    </row>
    <row r="97" spans="2:15" s="87" customFormat="1" ht="15.75" customHeight="1">
      <c r="B97" s="433" t="str">
        <f>+'Centerview-Columbus'!A12</f>
        <v>2 Year Term</v>
      </c>
      <c r="C97" s="41"/>
      <c r="D97" s="41"/>
      <c r="E97" s="41"/>
      <c r="F97" s="41"/>
      <c r="G97" s="41"/>
      <c r="H97" s="334"/>
      <c r="I97" s="41"/>
      <c r="J97" s="41"/>
      <c r="K97" s="41"/>
      <c r="L97" s="41"/>
      <c r="M97" s="334"/>
      <c r="N97" s="408"/>
      <c r="O97" s="491"/>
    </row>
    <row r="98" spans="2:15" s="87" customFormat="1" ht="15.75" customHeight="1">
      <c r="B98" s="412" t="str">
        <f>+'Centerview-Columbus'!B13</f>
        <v>Christie Basye (Write-in)</v>
      </c>
      <c r="C98" s="41"/>
      <c r="D98" s="41"/>
      <c r="E98" s="41"/>
      <c r="F98" s="41"/>
      <c r="G98" s="41"/>
      <c r="H98" s="334">
        <f>+'Centerview-Columbus'!C13</f>
        <v>1</v>
      </c>
      <c r="I98" s="41"/>
      <c r="J98" s="41"/>
      <c r="K98" s="41"/>
      <c r="L98" s="41"/>
      <c r="M98" s="334">
        <v>0</v>
      </c>
      <c r="N98" s="408">
        <f>+H98+M98</f>
        <v>1</v>
      </c>
      <c r="O98" s="413" t="str">
        <f>+B98</f>
        <v>Christie Basye (Write-in)</v>
      </c>
    </row>
    <row r="99" spans="2:15" s="87" customFormat="1" ht="15.75" customHeight="1">
      <c r="B99" s="412" t="str">
        <f>+'Centerview-Columbus'!B14</f>
        <v>Don McCune (Write -in)</v>
      </c>
      <c r="C99" s="41"/>
      <c r="D99" s="41"/>
      <c r="E99" s="41"/>
      <c r="F99" s="41"/>
      <c r="G99" s="41"/>
      <c r="H99" s="334">
        <f>+'Centerview-Columbus'!C14</f>
        <v>1</v>
      </c>
      <c r="I99" s="41"/>
      <c r="J99" s="41"/>
      <c r="K99" s="41"/>
      <c r="L99" s="41"/>
      <c r="M99" s="334">
        <v>0</v>
      </c>
      <c r="N99" s="408">
        <f>+H99+M99</f>
        <v>1</v>
      </c>
      <c r="O99" s="413" t="str">
        <f>+B99</f>
        <v>Don McCune (Write -in)</v>
      </c>
    </row>
    <row r="100" spans="2:15" s="87" customFormat="1" ht="15.75" customHeight="1" thickBot="1">
      <c r="B100" s="416" t="s">
        <v>20</v>
      </c>
      <c r="C100" s="417"/>
      <c r="D100" s="417"/>
      <c r="E100" s="417"/>
      <c r="F100" s="417"/>
      <c r="G100" s="417"/>
      <c r="H100" s="418">
        <f>SUM(H98:H99)</f>
        <v>2</v>
      </c>
      <c r="I100" s="417"/>
      <c r="J100" s="417"/>
      <c r="K100" s="417"/>
      <c r="L100" s="417"/>
      <c r="M100" s="418">
        <f>SUM(M93:M99)</f>
        <v>0</v>
      </c>
      <c r="N100" s="419">
        <f>SUM(N98:N99)</f>
        <v>2</v>
      </c>
      <c r="O100" s="420" t="s">
        <v>20</v>
      </c>
    </row>
    <row r="101" spans="2:15" s="87" customFormat="1" ht="15.75" customHeight="1" thickBot="1" thickTop="1">
      <c r="B101" s="464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150"/>
    </row>
    <row r="102" spans="2:15" ht="15.75" customHeight="1" thickTop="1">
      <c r="B102" s="330" t="s">
        <v>2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335" t="str">
        <f>+B102</f>
        <v>Johnson County R-7 School District</v>
      </c>
    </row>
    <row r="103" spans="2:15" ht="15.75" customHeight="1">
      <c r="B103" s="427" t="str">
        <f>+'Wbg SE1- Mont'!A32</f>
        <v>Proposition I Director - Vote for Three</v>
      </c>
      <c r="C103" s="246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48"/>
      <c r="O103" s="425" t="str">
        <f>B103</f>
        <v>Proposition I Director - Vote for Three</v>
      </c>
    </row>
    <row r="104" spans="2:15" ht="15.75" customHeight="1">
      <c r="B104" s="427" t="str">
        <f>+'Wbg SE1- Mont'!A33</f>
        <v>3 Year Term</v>
      </c>
      <c r="C104" s="246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48"/>
      <c r="O104" s="425" t="str">
        <f>B104</f>
        <v>3 Year Term</v>
      </c>
    </row>
    <row r="105" spans="2:16" ht="15.75" customHeight="1">
      <c r="B105" s="80" t="s">
        <v>132</v>
      </c>
      <c r="C105" s="43"/>
      <c r="D105" s="43"/>
      <c r="E105" s="35">
        <f>+'Wbg SW-NW'!C46</f>
        <v>11</v>
      </c>
      <c r="F105" s="35">
        <f>+'Kingsville-NH-SH-RoseHill'!C84</f>
        <v>0</v>
      </c>
      <c r="G105" s="43"/>
      <c r="H105" s="35">
        <f>+'Centerview-Columbus'!C54</f>
        <v>79</v>
      </c>
      <c r="I105" s="43"/>
      <c r="J105" s="35">
        <f>+Pittsville!C28</f>
        <v>0</v>
      </c>
      <c r="K105" s="35">
        <f>+'Hazel Hill-Simpson'!C22</f>
        <v>29</v>
      </c>
      <c r="L105" s="43"/>
      <c r="M105" s="35">
        <v>5</v>
      </c>
      <c r="N105" s="225">
        <f>SUM(C105:M105)</f>
        <v>124</v>
      </c>
      <c r="O105" s="64" t="str">
        <f>B105</f>
        <v>Tammy Shanks</v>
      </c>
      <c r="P105" s="18"/>
    </row>
    <row r="106" spans="2:16" ht="15.75" customHeight="1">
      <c r="B106" s="80" t="s">
        <v>133</v>
      </c>
      <c r="C106" s="43"/>
      <c r="D106" s="43"/>
      <c r="E106" s="35">
        <f>+'Wbg SW-NW'!C47</f>
        <v>3</v>
      </c>
      <c r="F106" s="35">
        <f>+'Kingsville-NH-SH-RoseHill'!C85</f>
        <v>0</v>
      </c>
      <c r="G106" s="43"/>
      <c r="H106" s="35">
        <f>+'Centerview-Columbus'!C55</f>
        <v>37</v>
      </c>
      <c r="I106" s="43"/>
      <c r="J106" s="35">
        <f>+Pittsville!C29</f>
        <v>0</v>
      </c>
      <c r="K106" s="35">
        <f>+'Hazel Hill-Simpson'!C23</f>
        <v>24</v>
      </c>
      <c r="L106" s="43"/>
      <c r="M106" s="35">
        <v>6</v>
      </c>
      <c r="N106" s="225">
        <f>SUM(C106:M106)</f>
        <v>70</v>
      </c>
      <c r="O106" s="64" t="str">
        <f>B106</f>
        <v>Rick Ring</v>
      </c>
      <c r="P106" s="18"/>
    </row>
    <row r="107" spans="2:16" ht="15.75" customHeight="1">
      <c r="B107" s="80" t="s">
        <v>134</v>
      </c>
      <c r="C107" s="43"/>
      <c r="D107" s="43"/>
      <c r="E107" s="35">
        <f>+'Wbg SW-NW'!C48</f>
        <v>15</v>
      </c>
      <c r="F107" s="35">
        <f>+'Kingsville-NH-SH-RoseHill'!C86</f>
        <v>0</v>
      </c>
      <c r="G107" s="43"/>
      <c r="H107" s="35">
        <f>+'Centerview-Columbus'!C56</f>
        <v>71</v>
      </c>
      <c r="I107" s="43"/>
      <c r="J107" s="35">
        <f>+Pittsville!C30</f>
        <v>2</v>
      </c>
      <c r="K107" s="35">
        <f>+'Hazel Hill-Simpson'!C24</f>
        <v>29</v>
      </c>
      <c r="L107" s="43"/>
      <c r="M107" s="35">
        <v>4</v>
      </c>
      <c r="N107" s="225">
        <f>SUM(C107:M107)</f>
        <v>121</v>
      </c>
      <c r="O107" s="68" t="str">
        <f>+Summary!B107</f>
        <v>Becky Brookshier</v>
      </c>
      <c r="P107" s="18"/>
    </row>
    <row r="108" spans="2:16" ht="15.75" customHeight="1">
      <c r="B108" s="80" t="s">
        <v>135</v>
      </c>
      <c r="C108" s="43"/>
      <c r="D108" s="43"/>
      <c r="E108" s="35">
        <f>+'Wbg SW-NW'!C49</f>
        <v>6</v>
      </c>
      <c r="F108" s="35">
        <f>+'Kingsville-NH-SH-RoseHill'!C87</f>
        <v>0</v>
      </c>
      <c r="G108" s="43"/>
      <c r="H108" s="35">
        <f>+'Centerview-Columbus'!C57</f>
        <v>56</v>
      </c>
      <c r="I108" s="43"/>
      <c r="J108" s="35">
        <f>+Pittsville!C31</f>
        <v>2</v>
      </c>
      <c r="K108" s="35">
        <f>+'Hazel Hill-Simpson'!C25</f>
        <v>16</v>
      </c>
      <c r="L108" s="43"/>
      <c r="M108" s="35">
        <v>3</v>
      </c>
      <c r="N108" s="225">
        <f>SUM(C108:M108)</f>
        <v>83</v>
      </c>
      <c r="O108" s="68" t="str">
        <f>+B108</f>
        <v>Alice Mistler</v>
      </c>
      <c r="P108" s="18"/>
    </row>
    <row r="109" spans="1:16" ht="15.75" customHeight="1">
      <c r="A109" s="429"/>
      <c r="B109" s="62" t="s">
        <v>136</v>
      </c>
      <c r="C109" s="43"/>
      <c r="D109" s="43"/>
      <c r="E109" s="35">
        <f>+'Wbg SW-NW'!C50</f>
        <v>11</v>
      </c>
      <c r="F109" s="35">
        <f>+'Kingsville-NH-SH-RoseHill'!C88</f>
        <v>0</v>
      </c>
      <c r="G109" s="43"/>
      <c r="H109" s="35">
        <f>+'Centerview-Columbus'!C58</f>
        <v>61</v>
      </c>
      <c r="I109" s="43"/>
      <c r="J109" s="35">
        <f>+Pittsville!C32</f>
        <v>0</v>
      </c>
      <c r="K109" s="35">
        <f>+'Hazel Hill-Simpson'!C26</f>
        <v>36</v>
      </c>
      <c r="L109" s="43"/>
      <c r="M109" s="35">
        <v>1</v>
      </c>
      <c r="N109" s="225">
        <f>SUM(C109:M109)</f>
        <v>109</v>
      </c>
      <c r="O109" s="64" t="str">
        <f>+B109</f>
        <v>Tony Reynolds</v>
      </c>
      <c r="P109" s="18"/>
    </row>
    <row r="110" spans="2:16" ht="15.75" customHeight="1">
      <c r="B110" s="80" t="s">
        <v>137</v>
      </c>
      <c r="C110" s="45"/>
      <c r="D110" s="45"/>
      <c r="E110" s="44">
        <f>+'Wbg SW-NW'!C51</f>
        <v>6</v>
      </c>
      <c r="F110" s="44">
        <f>+'Kingsville-NH-SH-RoseHill'!C89</f>
        <v>0</v>
      </c>
      <c r="G110" s="45"/>
      <c r="H110" s="44">
        <f>+'Centerview-Columbus'!C59</f>
        <v>44</v>
      </c>
      <c r="I110" s="43"/>
      <c r="J110" s="44">
        <f>+Pittsville!C33</f>
        <v>2</v>
      </c>
      <c r="K110" s="44">
        <f>+'Hazel Hill-Simpson'!C27</f>
        <v>17</v>
      </c>
      <c r="L110" s="45"/>
      <c r="M110" s="44">
        <v>5</v>
      </c>
      <c r="N110" s="182">
        <f>SUM(C110:M110)</f>
        <v>74</v>
      </c>
      <c r="O110" s="68" t="str">
        <f>+B110</f>
        <v>Jason Parsons</v>
      </c>
      <c r="P110" s="5"/>
    </row>
    <row r="111" spans="2:16" ht="15.75" customHeight="1">
      <c r="B111" s="80" t="s">
        <v>138</v>
      </c>
      <c r="C111" s="45"/>
      <c r="D111" s="45"/>
      <c r="E111" s="35">
        <f>+'Wbg SW-NW'!C52</f>
        <v>11</v>
      </c>
      <c r="F111" s="35">
        <f>+'Kingsville-NH-SH-RoseHill'!C90</f>
        <v>0</v>
      </c>
      <c r="G111" s="45"/>
      <c r="H111" s="35">
        <f>+'Centerview-Columbus'!C60</f>
        <v>79</v>
      </c>
      <c r="I111" s="43"/>
      <c r="J111" s="35">
        <f>+Pittsville!C34</f>
        <v>0</v>
      </c>
      <c r="K111" s="35">
        <f>+'Hazel Hill-Simpson'!C28</f>
        <v>25</v>
      </c>
      <c r="L111" s="45"/>
      <c r="M111" s="35">
        <v>4</v>
      </c>
      <c r="N111" s="44">
        <f>SUM(C111:M111)</f>
        <v>119</v>
      </c>
      <c r="O111" s="68" t="str">
        <f>+B111</f>
        <v>Janet Everhart</v>
      </c>
      <c r="P111" s="5"/>
    </row>
    <row r="112" spans="2:16" ht="15.75" customHeight="1">
      <c r="B112" s="33" t="s">
        <v>20</v>
      </c>
      <c r="C112" s="45"/>
      <c r="D112" s="45"/>
      <c r="E112" s="35">
        <f>SUM(E105:E111)</f>
        <v>63</v>
      </c>
      <c r="F112" s="35">
        <f>SUM(F105:F111)</f>
        <v>0</v>
      </c>
      <c r="G112" s="45"/>
      <c r="H112" s="35">
        <f>SUM(H105:H111)</f>
        <v>427</v>
      </c>
      <c r="I112" s="43"/>
      <c r="J112" s="35">
        <f>SUM(J105:J111)</f>
        <v>6</v>
      </c>
      <c r="K112" s="35">
        <f>SUM(K105:K111)</f>
        <v>176</v>
      </c>
      <c r="L112" s="45"/>
      <c r="M112" s="35">
        <f>SUM(M105:M111)</f>
        <v>28</v>
      </c>
      <c r="N112" s="44">
        <f>SUM(N105:N111)</f>
        <v>700</v>
      </c>
      <c r="O112" s="69" t="str">
        <f>+B112</f>
        <v>Total</v>
      </c>
      <c r="P112" s="5"/>
    </row>
    <row r="113" spans="2:16" ht="15.75" customHeight="1">
      <c r="B113" s="33"/>
      <c r="C113" s="45"/>
      <c r="D113" s="45"/>
      <c r="E113" s="56"/>
      <c r="F113" s="56"/>
      <c r="G113" s="45"/>
      <c r="H113" s="56"/>
      <c r="I113" s="43"/>
      <c r="J113" s="56"/>
      <c r="K113" s="56"/>
      <c r="L113" s="45"/>
      <c r="M113" s="56"/>
      <c r="N113" s="331"/>
      <c r="O113" s="65"/>
      <c r="P113" s="5"/>
    </row>
    <row r="114" spans="2:15" ht="15.75" thickBot="1">
      <c r="B114" s="8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9"/>
    </row>
    <row r="115" ht="13.5" thickTop="1"/>
    <row r="116" spans="2:15" s="87" customFormat="1" ht="15" thickBot="1">
      <c r="B116" s="469"/>
      <c r="C116" s="470" t="s">
        <v>32</v>
      </c>
      <c r="D116" s="470" t="s">
        <v>33</v>
      </c>
      <c r="E116" s="470" t="s">
        <v>34</v>
      </c>
      <c r="F116" s="471" t="s">
        <v>43</v>
      </c>
      <c r="G116" s="470" t="s">
        <v>36</v>
      </c>
      <c r="H116" s="470" t="s">
        <v>39</v>
      </c>
      <c r="I116" s="470" t="s">
        <v>14</v>
      </c>
      <c r="J116" s="470" t="s">
        <v>15</v>
      </c>
      <c r="K116" s="471" t="s">
        <v>38</v>
      </c>
      <c r="L116" s="471" t="s">
        <v>37</v>
      </c>
      <c r="M116" s="470" t="s">
        <v>18</v>
      </c>
      <c r="N116" s="470" t="s">
        <v>19</v>
      </c>
      <c r="O116" s="472"/>
    </row>
    <row r="117" spans="2:15" s="87" customFormat="1" ht="16.5" thickTop="1">
      <c r="B117" s="202" t="s">
        <v>3</v>
      </c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4" t="s">
        <v>3</v>
      </c>
    </row>
    <row r="118" spans="1:20" ht="15">
      <c r="A118" s="283"/>
      <c r="B118" s="143"/>
      <c r="C118" s="246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48"/>
      <c r="O118" s="66"/>
      <c r="T118" s="5"/>
    </row>
    <row r="119" spans="1:15" ht="15.75">
      <c r="A119" s="283"/>
      <c r="B119" s="21" t="str">
        <f>+'Kingsville-NH-SH-RoseHill'!A8</f>
        <v>Ward 1 Council Member - Vote for One</v>
      </c>
      <c r="C119" s="246"/>
      <c r="D119" s="250"/>
      <c r="E119" s="250"/>
      <c r="F119" s="250"/>
      <c r="G119" s="250"/>
      <c r="H119" s="250"/>
      <c r="I119" s="250" t="s">
        <v>21</v>
      </c>
      <c r="J119" s="250"/>
      <c r="K119" s="250"/>
      <c r="L119" s="250"/>
      <c r="M119" s="250"/>
      <c r="N119" s="248"/>
      <c r="O119" s="425" t="str">
        <f>B119</f>
        <v>Ward 1 Council Member - Vote for One</v>
      </c>
    </row>
    <row r="120" spans="1:15" ht="15.75">
      <c r="A120" s="283"/>
      <c r="B120" s="21" t="str">
        <f>+'Kingsville-NH-SH-RoseHill'!A9</f>
        <v>2 Year Term</v>
      </c>
      <c r="C120" s="246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48"/>
      <c r="O120" s="425" t="str">
        <f>B120</f>
        <v>2 Year Term</v>
      </c>
    </row>
    <row r="121" spans="1:15" ht="15.75">
      <c r="A121" s="283"/>
      <c r="B121" s="162" t="str">
        <f>+'Kingsville-NH-SH-RoseHill'!B10</f>
        <v>Angie Thomas</v>
      </c>
      <c r="C121" s="58"/>
      <c r="D121" s="43"/>
      <c r="E121" s="43"/>
      <c r="F121" s="35">
        <f>+'Kingsville-NH-SH-RoseHill'!C10</f>
        <v>18</v>
      </c>
      <c r="G121" s="43"/>
      <c r="H121" s="43"/>
      <c r="I121" s="43"/>
      <c r="J121" s="43"/>
      <c r="K121" s="43"/>
      <c r="L121" s="43"/>
      <c r="M121" s="35">
        <v>2</v>
      </c>
      <c r="N121" s="44">
        <f>SUM(F121:M121)</f>
        <v>20</v>
      </c>
      <c r="O121" s="64" t="str">
        <f>B121</f>
        <v>Angie Thomas</v>
      </c>
    </row>
    <row r="122" spans="1:16" ht="15.75">
      <c r="A122" s="283"/>
      <c r="B122" s="161" t="s">
        <v>20</v>
      </c>
      <c r="C122" s="59"/>
      <c r="D122" s="45"/>
      <c r="E122" s="45"/>
      <c r="F122" s="44">
        <f>SUM(F121:F121)</f>
        <v>18</v>
      </c>
      <c r="G122" s="45"/>
      <c r="H122" s="45"/>
      <c r="I122" s="45"/>
      <c r="J122" s="45"/>
      <c r="K122" s="45"/>
      <c r="L122" s="45"/>
      <c r="M122" s="44">
        <f>+M121</f>
        <v>2</v>
      </c>
      <c r="N122" s="42">
        <f>+N121</f>
        <v>20</v>
      </c>
      <c r="O122" s="65" t="s">
        <v>20</v>
      </c>
      <c r="P122" s="5"/>
    </row>
    <row r="123" spans="1:15" ht="15">
      <c r="A123" s="283"/>
      <c r="B123" s="143"/>
      <c r="C123" s="246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48"/>
      <c r="O123" s="66"/>
    </row>
    <row r="124" spans="1:15" ht="15.75">
      <c r="A124" s="283"/>
      <c r="B124" s="21" t="str">
        <f>+'Kingsville-NH-SH-RoseHill'!A13</f>
        <v>Ward 2 Council Member - Vote for One</v>
      </c>
      <c r="C124" s="246"/>
      <c r="D124" s="250"/>
      <c r="E124" s="250"/>
      <c r="F124" s="250"/>
      <c r="G124" s="250"/>
      <c r="H124" s="250"/>
      <c r="I124" s="250" t="s">
        <v>21</v>
      </c>
      <c r="J124" s="250"/>
      <c r="K124" s="250"/>
      <c r="L124" s="250"/>
      <c r="M124" s="250"/>
      <c r="N124" s="248"/>
      <c r="O124" s="425" t="str">
        <f>B124</f>
        <v>Ward 2 Council Member - Vote for One</v>
      </c>
    </row>
    <row r="125" spans="1:15" ht="15.75">
      <c r="A125" s="283"/>
      <c r="B125" s="21" t="str">
        <f>+'Kingsville-NH-SH-RoseHill'!B14:C14</f>
        <v>unexpired one year term</v>
      </c>
      <c r="C125" s="246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48"/>
      <c r="O125" s="425"/>
    </row>
    <row r="126" spans="1:15" ht="15.75">
      <c r="A126" s="283"/>
      <c r="B126" s="162" t="str">
        <f>+'Kingsville-NH-SH-RoseHill'!B15</f>
        <v>James Nipko</v>
      </c>
      <c r="C126" s="58"/>
      <c r="D126" s="43"/>
      <c r="E126" s="43"/>
      <c r="F126" s="35">
        <f>+'Kingsville-NH-SH-RoseHill'!C15</f>
        <v>12</v>
      </c>
      <c r="G126" s="43"/>
      <c r="H126" s="43"/>
      <c r="I126" s="43"/>
      <c r="J126" s="43"/>
      <c r="K126" s="43"/>
      <c r="L126" s="43"/>
      <c r="M126" s="35">
        <v>3</v>
      </c>
      <c r="N126" s="44">
        <f>SUM(F126:M126)</f>
        <v>15</v>
      </c>
      <c r="O126" s="64" t="str">
        <f>B126</f>
        <v>James Nipko</v>
      </c>
    </row>
    <row r="127" spans="1:15" ht="15.75">
      <c r="A127" s="283"/>
      <c r="B127" s="161" t="s">
        <v>20</v>
      </c>
      <c r="C127" s="59"/>
      <c r="D127" s="45"/>
      <c r="E127" s="45"/>
      <c r="F127" s="44">
        <f>SUM(F126:F126)</f>
        <v>12</v>
      </c>
      <c r="G127" s="45"/>
      <c r="H127" s="45"/>
      <c r="I127" s="45"/>
      <c r="J127" s="45"/>
      <c r="K127" s="45"/>
      <c r="L127" s="45"/>
      <c r="M127" s="44">
        <f>SUM(M126:M126)</f>
        <v>3</v>
      </c>
      <c r="N127" s="44">
        <f>SUM(N126:N126)</f>
        <v>15</v>
      </c>
      <c r="O127" s="65" t="s">
        <v>20</v>
      </c>
    </row>
    <row r="128" spans="1:20" s="129" customFormat="1" ht="12.75" customHeight="1">
      <c r="A128" s="284"/>
      <c r="B128" s="428" t="str">
        <f>+'Kingsville-NH-SH-RoseHill'!A18</f>
        <v>Ward 2 Council Member - Vote for One</v>
      </c>
      <c r="C128" s="246"/>
      <c r="D128" s="274"/>
      <c r="E128" s="275"/>
      <c r="F128" s="275"/>
      <c r="G128" s="275"/>
      <c r="H128" s="275"/>
      <c r="I128" s="275"/>
      <c r="J128" s="275"/>
      <c r="K128" s="275" t="s">
        <v>21</v>
      </c>
      <c r="L128" s="276"/>
      <c r="M128" s="275"/>
      <c r="N128" s="248"/>
      <c r="O128" s="425" t="str">
        <f>+B128</f>
        <v>Ward 2 Council Member - Vote for One</v>
      </c>
      <c r="T128"/>
    </row>
    <row r="129" spans="1:20" ht="12.75" customHeight="1" thickBot="1">
      <c r="A129" s="283"/>
      <c r="B129" s="428" t="s">
        <v>47</v>
      </c>
      <c r="C129" s="246"/>
      <c r="D129" s="277"/>
      <c r="E129" s="278"/>
      <c r="F129" s="278"/>
      <c r="G129" s="279"/>
      <c r="H129" s="278"/>
      <c r="I129" s="278"/>
      <c r="J129" s="278"/>
      <c r="K129" s="278"/>
      <c r="L129" s="280" t="s">
        <v>21</v>
      </c>
      <c r="M129" s="278"/>
      <c r="N129" s="248"/>
      <c r="O129" s="425" t="str">
        <f>+B129</f>
        <v>2 Year Term</v>
      </c>
      <c r="T129" s="129"/>
    </row>
    <row r="130" spans="1:26" ht="15.75">
      <c r="A130" s="283"/>
      <c r="B130" s="137" t="str">
        <f>+'Kingsville-NH-SH-RoseHill'!B20</f>
        <v>Neil Carter</v>
      </c>
      <c r="C130" s="41"/>
      <c r="D130" s="43"/>
      <c r="E130" s="43"/>
      <c r="F130" s="37">
        <f>+'Kingsville-NH-SH-RoseHill'!C20</f>
        <v>14</v>
      </c>
      <c r="G130" s="43"/>
      <c r="H130" s="43"/>
      <c r="I130" s="43"/>
      <c r="J130" s="43"/>
      <c r="K130" s="43"/>
      <c r="L130" s="43"/>
      <c r="M130" s="35">
        <v>3</v>
      </c>
      <c r="N130" s="44">
        <f>SUM(F130:M130)</f>
        <v>17</v>
      </c>
      <c r="O130" s="64" t="str">
        <f>B130</f>
        <v>Neil Carter</v>
      </c>
      <c r="Z130" s="238"/>
    </row>
    <row r="131" spans="1:246" ht="15.75">
      <c r="A131" s="283"/>
      <c r="B131" s="281" t="s">
        <v>20</v>
      </c>
      <c r="C131" s="43"/>
      <c r="D131" s="43"/>
      <c r="E131" s="43"/>
      <c r="F131" s="94">
        <f>SUM(F130:F130)</f>
        <v>14</v>
      </c>
      <c r="G131" s="43"/>
      <c r="H131" s="43"/>
      <c r="I131" s="43"/>
      <c r="J131" s="43"/>
      <c r="K131" s="43"/>
      <c r="L131" s="43"/>
      <c r="M131" s="44">
        <f>+M130</f>
        <v>3</v>
      </c>
      <c r="N131" s="42">
        <f>SUM(N130:N130)</f>
        <v>17</v>
      </c>
      <c r="O131" s="65" t="s">
        <v>20</v>
      </c>
      <c r="P131" s="5"/>
      <c r="Q131" s="6"/>
      <c r="R131" s="6"/>
      <c r="S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</row>
    <row r="132" spans="1:20" ht="15">
      <c r="A132" s="283"/>
      <c r="B132" s="143"/>
      <c r="C132" s="246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48"/>
      <c r="O132" s="66"/>
      <c r="T132" s="6"/>
    </row>
    <row r="133" spans="1:20" ht="15.75">
      <c r="A133" s="283"/>
      <c r="B133" s="21" t="str">
        <f>+'Kingsville-NH-SH-RoseHill'!A23</f>
        <v> Ward 3 Council Member - Vote for One</v>
      </c>
      <c r="C133" s="246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48"/>
      <c r="O133" s="426" t="str">
        <f>+B133</f>
        <v> Ward 3 Council Member - Vote for One</v>
      </c>
      <c r="T133" s="6"/>
    </row>
    <row r="134" spans="1:20" ht="15.75">
      <c r="A134" s="283"/>
      <c r="B134" s="21" t="str">
        <f>+'Kingsville-NH-SH-RoseHill'!A24</f>
        <v>2 Year Term</v>
      </c>
      <c r="C134" s="246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48"/>
      <c r="O134" s="426" t="str">
        <f>+B134</f>
        <v>2 Year Term</v>
      </c>
      <c r="T134" s="6"/>
    </row>
    <row r="135" spans="1:20" ht="15.75">
      <c r="A135" s="283"/>
      <c r="B135" s="137" t="str">
        <f>+'Kingsville-NH-SH-RoseHill'!B25</f>
        <v>Dorothy Wakeman</v>
      </c>
      <c r="C135" s="58"/>
      <c r="D135" s="43"/>
      <c r="E135" s="43"/>
      <c r="F135" s="35">
        <f>+'Kingsville-NH-SH-RoseHill'!C25</f>
        <v>38</v>
      </c>
      <c r="G135" s="43"/>
      <c r="H135" s="43"/>
      <c r="I135" s="43"/>
      <c r="J135" s="43"/>
      <c r="K135" s="43"/>
      <c r="L135" s="43"/>
      <c r="M135" s="35">
        <v>2</v>
      </c>
      <c r="N135" s="44">
        <f>SUM(F135:M135)</f>
        <v>40</v>
      </c>
      <c r="O135" s="64" t="str">
        <f>B135</f>
        <v>Dorothy Wakeman</v>
      </c>
      <c r="T135" s="6"/>
    </row>
    <row r="136" spans="1:20" ht="15.75">
      <c r="A136" s="283"/>
      <c r="B136" s="259" t="s">
        <v>20</v>
      </c>
      <c r="C136" s="58"/>
      <c r="D136" s="43"/>
      <c r="E136" s="43"/>
      <c r="F136" s="35">
        <f>SUM(F135:F135)</f>
        <v>38</v>
      </c>
      <c r="G136" s="43"/>
      <c r="H136" s="43"/>
      <c r="I136" s="43"/>
      <c r="J136" s="43"/>
      <c r="K136" s="43"/>
      <c r="L136" s="43"/>
      <c r="M136" s="44">
        <f>+M135</f>
        <v>2</v>
      </c>
      <c r="N136" s="44">
        <f>SUM(F135:M135)</f>
        <v>40</v>
      </c>
      <c r="O136" s="68" t="str">
        <f>+B136</f>
        <v>Total</v>
      </c>
      <c r="T136" s="6"/>
    </row>
    <row r="137" spans="1:20" ht="15.75">
      <c r="A137" s="283"/>
      <c r="B137" s="259"/>
      <c r="C137" s="246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48"/>
      <c r="O137" s="68"/>
      <c r="T137" s="6"/>
    </row>
    <row r="138" spans="1:20" ht="15.75">
      <c r="A138" s="283"/>
      <c r="B138" s="21" t="str">
        <f>+'Kingsville-NH-SH-RoseHill'!A28</f>
        <v>   Ward 4 Council Member-Vote for One</v>
      </c>
      <c r="C138" s="246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48"/>
      <c r="O138" s="426" t="str">
        <f>+B138</f>
        <v>   Ward 4 Council Member-Vote for One</v>
      </c>
      <c r="T138" s="6"/>
    </row>
    <row r="139" spans="1:20" ht="15.75">
      <c r="A139" s="283"/>
      <c r="B139" s="21" t="s">
        <v>47</v>
      </c>
      <c r="C139" s="246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48"/>
      <c r="O139" s="426" t="str">
        <f>+B139</f>
        <v>2 Year Term</v>
      </c>
      <c r="T139" s="6"/>
    </row>
    <row r="140" spans="1:20" ht="15.75">
      <c r="A140" s="283"/>
      <c r="B140" s="137" t="str">
        <f>+'Kingsville-NH-SH-RoseHill'!B30</f>
        <v>Terry Lewis</v>
      </c>
      <c r="C140" s="58"/>
      <c r="D140" s="43"/>
      <c r="E140" s="43"/>
      <c r="F140" s="35">
        <f>+'Kingsville-NH-SH-RoseHill'!C30</f>
        <v>40</v>
      </c>
      <c r="G140" s="43"/>
      <c r="H140" s="43"/>
      <c r="I140" s="43"/>
      <c r="J140" s="43"/>
      <c r="K140" s="43"/>
      <c r="L140" s="43"/>
      <c r="M140" s="35">
        <v>3</v>
      </c>
      <c r="N140" s="44">
        <f>SUM(F140:M140)</f>
        <v>43</v>
      </c>
      <c r="O140" s="68" t="str">
        <f>+B140</f>
        <v>Terry Lewis</v>
      </c>
      <c r="T140" s="6"/>
    </row>
    <row r="141" spans="1:20" ht="15.75">
      <c r="A141" s="283"/>
      <c r="B141" s="137" t="str">
        <f>+'Kingsville-NH-SH-RoseHill'!B31</f>
        <v>Scotty Walker</v>
      </c>
      <c r="C141" s="58"/>
      <c r="D141" s="43"/>
      <c r="E141" s="43"/>
      <c r="F141" s="35">
        <f>+'Kingsville-NH-SH-RoseHill'!C31</f>
        <v>26</v>
      </c>
      <c r="G141" s="43"/>
      <c r="H141" s="43"/>
      <c r="I141" s="43"/>
      <c r="J141" s="43"/>
      <c r="K141" s="43"/>
      <c r="L141" s="43"/>
      <c r="M141" s="35">
        <v>1</v>
      </c>
      <c r="N141" s="44">
        <f>SUM(F141:M141)</f>
        <v>27</v>
      </c>
      <c r="O141" s="68" t="str">
        <f>+B141</f>
        <v>Scotty Walker</v>
      </c>
      <c r="T141" s="6"/>
    </row>
    <row r="142" spans="1:20" ht="15.75">
      <c r="A142" s="283"/>
      <c r="B142" s="281">
        <f>+'Kingsville-NH-SH-RoseHill'!B32</f>
        <v>0</v>
      </c>
      <c r="C142" s="59"/>
      <c r="D142" s="45"/>
      <c r="E142" s="45"/>
      <c r="F142" s="44">
        <f>+'Kingsville-NH-SH-RoseHill'!C32</f>
        <v>0</v>
      </c>
      <c r="G142" s="45"/>
      <c r="H142" s="45"/>
      <c r="I142" s="45"/>
      <c r="J142" s="45"/>
      <c r="K142" s="45"/>
      <c r="L142" s="45"/>
      <c r="M142" s="44">
        <v>0</v>
      </c>
      <c r="N142" s="222">
        <f>SUM(N142:N142)</f>
        <v>0</v>
      </c>
      <c r="O142" s="65"/>
      <c r="T142" s="6"/>
    </row>
    <row r="143" spans="2:15" ht="16.5" thickBot="1">
      <c r="B143" s="317" t="s">
        <v>20</v>
      </c>
      <c r="C143" s="54"/>
      <c r="D143" s="54"/>
      <c r="E143" s="54"/>
      <c r="F143" s="54">
        <f>SUM(F140:F142)</f>
        <v>66</v>
      </c>
      <c r="G143" s="54"/>
      <c r="H143" s="54"/>
      <c r="I143" s="54"/>
      <c r="J143" s="54"/>
      <c r="K143" s="54"/>
      <c r="L143" s="54"/>
      <c r="M143" s="44">
        <f>SUM(M140:M142)</f>
        <v>4</v>
      </c>
      <c r="N143" s="54">
        <f>SUM(N140:N141)</f>
        <v>70</v>
      </c>
      <c r="O143" s="322" t="str">
        <f>+B143</f>
        <v>Total</v>
      </c>
    </row>
    <row r="144" spans="2:14" ht="15.75" thickTop="1">
      <c r="B144" s="7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2:246" s="87" customFormat="1" ht="15" thickBot="1">
      <c r="B145" s="208"/>
      <c r="C145" s="209" t="s">
        <v>32</v>
      </c>
      <c r="D145" s="209" t="s">
        <v>33</v>
      </c>
      <c r="E145" s="209" t="s">
        <v>34</v>
      </c>
      <c r="F145" s="210" t="s">
        <v>43</v>
      </c>
      <c r="G145" s="209" t="s">
        <v>36</v>
      </c>
      <c r="H145" s="209" t="s">
        <v>39</v>
      </c>
      <c r="I145" s="209" t="s">
        <v>14</v>
      </c>
      <c r="J145" s="209" t="s">
        <v>15</v>
      </c>
      <c r="K145" s="210" t="s">
        <v>38</v>
      </c>
      <c r="L145" s="210" t="s">
        <v>37</v>
      </c>
      <c r="M145" s="209" t="s">
        <v>18</v>
      </c>
      <c r="N145" s="209" t="s">
        <v>19</v>
      </c>
      <c r="O145" s="211"/>
      <c r="Q145" s="231"/>
      <c r="R145" s="231"/>
      <c r="S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31"/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  <c r="DE145" s="231"/>
      <c r="DF145" s="231"/>
      <c r="DG145" s="231"/>
      <c r="DH145" s="231"/>
      <c r="DI145" s="231"/>
      <c r="DJ145" s="231"/>
      <c r="DK145" s="231"/>
      <c r="DL145" s="231"/>
      <c r="DM145" s="231"/>
      <c r="DN145" s="231"/>
      <c r="DO145" s="231"/>
      <c r="DP145" s="231"/>
      <c r="DQ145" s="231"/>
      <c r="DR145" s="231"/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  <c r="EG145" s="231"/>
      <c r="EH145" s="231"/>
      <c r="EI145" s="231"/>
      <c r="EJ145" s="231"/>
      <c r="EK145" s="231"/>
      <c r="EL145" s="231"/>
      <c r="EM145" s="231"/>
      <c r="EN145" s="231"/>
      <c r="EO145" s="231"/>
      <c r="EP145" s="231"/>
      <c r="EQ145" s="231"/>
      <c r="ER145" s="231"/>
      <c r="ES145" s="231"/>
      <c r="ET145" s="231"/>
      <c r="EU145" s="231"/>
      <c r="EV145" s="231"/>
      <c r="EW145" s="231"/>
      <c r="EX145" s="231"/>
      <c r="EY145" s="231"/>
      <c r="EZ145" s="231"/>
      <c r="FA145" s="231"/>
      <c r="FB145" s="231"/>
      <c r="FC145" s="231"/>
      <c r="FD145" s="231"/>
      <c r="FE145" s="231"/>
      <c r="FF145" s="231"/>
      <c r="FG145" s="231"/>
      <c r="FH145" s="231"/>
      <c r="FI145" s="231"/>
      <c r="FJ145" s="231"/>
      <c r="FK145" s="231"/>
      <c r="FL145" s="231"/>
      <c r="FM145" s="231"/>
      <c r="FN145" s="231"/>
      <c r="FO145" s="231"/>
      <c r="FP145" s="231"/>
      <c r="FQ145" s="231"/>
      <c r="FR145" s="231"/>
      <c r="FS145" s="231"/>
      <c r="FT145" s="231"/>
      <c r="FU145" s="231"/>
      <c r="FV145" s="231"/>
      <c r="FW145" s="231"/>
      <c r="FX145" s="231"/>
      <c r="FY145" s="231"/>
      <c r="FZ145" s="231"/>
      <c r="GA145" s="231"/>
      <c r="GB145" s="231"/>
      <c r="GC145" s="231"/>
      <c r="GD145" s="231"/>
      <c r="GE145" s="231"/>
      <c r="GF145" s="231"/>
      <c r="GG145" s="231"/>
      <c r="GH145" s="231"/>
      <c r="GI145" s="231"/>
      <c r="GJ145" s="231"/>
      <c r="GK145" s="231"/>
      <c r="GL145" s="231"/>
      <c r="GM145" s="231"/>
      <c r="GN145" s="231"/>
      <c r="GO145" s="231"/>
      <c r="GP145" s="231"/>
      <c r="GQ145" s="231"/>
      <c r="GR145" s="231"/>
      <c r="GS145" s="231"/>
      <c r="GT145" s="231"/>
      <c r="GU145" s="231"/>
      <c r="GV145" s="231"/>
      <c r="GW145" s="231"/>
      <c r="GX145" s="231"/>
      <c r="GY145" s="231"/>
      <c r="GZ145" s="231"/>
      <c r="HA145" s="231"/>
      <c r="HB145" s="231"/>
      <c r="HC145" s="231"/>
      <c r="HD145" s="231"/>
      <c r="HE145" s="231"/>
      <c r="HF145" s="231"/>
      <c r="HG145" s="231"/>
      <c r="HH145" s="231"/>
      <c r="HI145" s="231"/>
      <c r="HJ145" s="231"/>
      <c r="HK145" s="231"/>
      <c r="HL145" s="231"/>
      <c r="HM145" s="231"/>
      <c r="HN145" s="231"/>
      <c r="HO145" s="231"/>
      <c r="HP145" s="231"/>
      <c r="HQ145" s="231"/>
      <c r="HR145" s="231"/>
      <c r="HS145" s="231"/>
      <c r="HT145" s="231"/>
      <c r="HU145" s="231"/>
      <c r="HV145" s="231"/>
      <c r="HW145" s="231"/>
      <c r="HX145" s="231"/>
      <c r="HY145" s="231"/>
      <c r="HZ145" s="231"/>
      <c r="IA145" s="231"/>
      <c r="IB145" s="231"/>
      <c r="IC145" s="231"/>
      <c r="ID145" s="231"/>
      <c r="IE145" s="231"/>
      <c r="IF145" s="231"/>
      <c r="IG145" s="231"/>
      <c r="IH145" s="231"/>
      <c r="II145" s="231"/>
      <c r="IJ145" s="231"/>
      <c r="IK145" s="231"/>
      <c r="IL145" s="231"/>
    </row>
    <row r="146" spans="2:20" ht="16.5" thickTop="1">
      <c r="B146" s="12" t="s">
        <v>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13" t="s">
        <v>4</v>
      </c>
      <c r="T146" s="5"/>
    </row>
    <row r="147" spans="2:15" ht="15.75">
      <c r="B147" s="427" t="str">
        <f>+'Kingsville-NH-SH-RoseHill'!A57</f>
        <v>Proposition 1: Director - Vote for Three</v>
      </c>
      <c r="C147" s="246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48"/>
      <c r="O147" s="425" t="str">
        <f>B147</f>
        <v>Proposition 1: Director - Vote for Three</v>
      </c>
    </row>
    <row r="148" spans="2:15" ht="15.75">
      <c r="B148" s="427" t="s">
        <v>45</v>
      </c>
      <c r="C148" s="246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48"/>
      <c r="O148" s="425" t="str">
        <f>B148</f>
        <v>3 Year Term</v>
      </c>
    </row>
    <row r="149" spans="2:15" ht="15.75">
      <c r="B149" s="75" t="str">
        <f>+'Kingsville-NH-SH-RoseHill'!B59</f>
        <v>Joe Storms</v>
      </c>
      <c r="C149" s="43"/>
      <c r="D149" s="43"/>
      <c r="E149" s="43"/>
      <c r="F149" s="35">
        <f>+'Kingsville-NH-SH-RoseHill'!C59</f>
        <v>98</v>
      </c>
      <c r="G149" s="43"/>
      <c r="H149" s="35">
        <f>+'Centerview-Columbus'!C19</f>
        <v>3</v>
      </c>
      <c r="I149" s="35">
        <f>+Chilhowee!C50</f>
        <v>5</v>
      </c>
      <c r="J149" s="35">
        <f>+Pittsville!C18</f>
        <v>27</v>
      </c>
      <c r="K149" s="43"/>
      <c r="L149" s="43"/>
      <c r="M149" s="35">
        <v>9</v>
      </c>
      <c r="N149" s="227">
        <f>SUM(C149:M149)</f>
        <v>142</v>
      </c>
      <c r="O149" s="64" t="str">
        <f>B149</f>
        <v>Joe Storms</v>
      </c>
    </row>
    <row r="150" spans="2:15" ht="15.75">
      <c r="B150" s="75" t="str">
        <f>+'Kingsville-NH-SH-RoseHill'!B60</f>
        <v>Darrin Anderson</v>
      </c>
      <c r="C150" s="43"/>
      <c r="D150" s="43"/>
      <c r="E150" s="43"/>
      <c r="F150" s="35">
        <f>+'Kingsville-NH-SH-RoseHill'!C60</f>
        <v>154</v>
      </c>
      <c r="G150" s="43"/>
      <c r="H150" s="35">
        <f>+'Centerview-Columbus'!C20</f>
        <v>1</v>
      </c>
      <c r="I150" s="35">
        <f>+Chilhowee!C51</f>
        <v>14</v>
      </c>
      <c r="J150" s="35">
        <f>+Pittsville!C19</f>
        <v>49</v>
      </c>
      <c r="K150" s="43"/>
      <c r="L150" s="43"/>
      <c r="M150" s="35">
        <v>14</v>
      </c>
      <c r="N150" s="227">
        <f>SUM(C150:M150)</f>
        <v>232</v>
      </c>
      <c r="O150" s="64" t="str">
        <f>B150</f>
        <v>Darrin Anderson</v>
      </c>
    </row>
    <row r="151" spans="2:15" ht="15.75">
      <c r="B151" s="75" t="str">
        <f>+'Kingsville-NH-SH-RoseHill'!B61</f>
        <v>Rebecca "Becky" Van Hooser</v>
      </c>
      <c r="C151" s="43"/>
      <c r="D151" s="43"/>
      <c r="E151" s="43"/>
      <c r="F151" s="35">
        <f>+'Kingsville-NH-SH-RoseHill'!C61</f>
        <v>164</v>
      </c>
      <c r="G151" s="43"/>
      <c r="H151" s="35">
        <f>+'Centerview-Columbus'!C21</f>
        <v>4</v>
      </c>
      <c r="I151" s="35">
        <f>+Chilhowee!C52</f>
        <v>6</v>
      </c>
      <c r="J151" s="35">
        <f>+Pittsville!C20</f>
        <v>34</v>
      </c>
      <c r="K151" s="43"/>
      <c r="L151" s="43"/>
      <c r="M151" s="35">
        <v>19</v>
      </c>
      <c r="N151" s="227">
        <f>SUM(C151:M151)</f>
        <v>227</v>
      </c>
      <c r="O151" s="68" t="str">
        <f>+B151</f>
        <v>Rebecca "Becky" Van Hooser</v>
      </c>
    </row>
    <row r="152" spans="2:15" ht="15.75">
      <c r="B152" s="75" t="str">
        <f>+'Kingsville-NH-SH-RoseHill'!B62</f>
        <v>Tom Haun</v>
      </c>
      <c r="C152" s="43"/>
      <c r="D152" s="43"/>
      <c r="E152" s="43"/>
      <c r="F152" s="35">
        <f>+'Kingsville-NH-SH-RoseHill'!C62</f>
        <v>179</v>
      </c>
      <c r="G152" s="43"/>
      <c r="H152" s="35">
        <f>+'Centerview-Columbus'!C22</f>
        <v>3</v>
      </c>
      <c r="I152" s="35">
        <f>+Chilhowee!C53</f>
        <v>15</v>
      </c>
      <c r="J152" s="35">
        <f>+Pittsville!C21</f>
        <v>47</v>
      </c>
      <c r="K152" s="43"/>
      <c r="L152" s="43"/>
      <c r="M152" s="35">
        <v>17</v>
      </c>
      <c r="N152" s="227">
        <f>SUM(C152:M152)</f>
        <v>261</v>
      </c>
      <c r="O152" s="68" t="str">
        <f>+B152</f>
        <v>Tom Haun</v>
      </c>
    </row>
    <row r="153" spans="2:15" ht="15.75">
      <c r="B153" s="75" t="str">
        <f>+'Kingsville-NH-SH-RoseHill'!B63</f>
        <v>David Loveall</v>
      </c>
      <c r="C153" s="43"/>
      <c r="D153" s="43"/>
      <c r="E153" s="43"/>
      <c r="F153" s="35">
        <f>+'Kingsville-NH-SH-RoseHill'!C63</f>
        <v>144</v>
      </c>
      <c r="G153" s="43"/>
      <c r="H153" s="35">
        <f>+'Centerview-Columbus'!C23</f>
        <v>2</v>
      </c>
      <c r="I153" s="35">
        <f>+Chilhowee!C54</f>
        <v>14</v>
      </c>
      <c r="J153" s="35">
        <f>+Pittsville!C22</f>
        <v>47</v>
      </c>
      <c r="K153" s="43"/>
      <c r="L153" s="43"/>
      <c r="M153" s="35">
        <v>20</v>
      </c>
      <c r="N153" s="227">
        <f>SUM(C153:M153)</f>
        <v>227</v>
      </c>
      <c r="O153" s="68" t="str">
        <f>+B153</f>
        <v>David Loveall</v>
      </c>
    </row>
    <row r="154" spans="2:16" ht="15.75">
      <c r="B154" s="78" t="s">
        <v>20</v>
      </c>
      <c r="C154" s="43"/>
      <c r="D154" s="43"/>
      <c r="E154" s="43"/>
      <c r="F154" s="44">
        <f>SUM(F149:F153)</f>
        <v>739</v>
      </c>
      <c r="G154" s="43"/>
      <c r="H154" s="44">
        <f>SUM(H149:H153)</f>
        <v>13</v>
      </c>
      <c r="I154" s="44">
        <f>SUM(I149:I153)</f>
        <v>54</v>
      </c>
      <c r="J154" s="44">
        <f>SUM(J149:J153)</f>
        <v>204</v>
      </c>
      <c r="K154" s="43"/>
      <c r="L154" s="43"/>
      <c r="M154" s="44">
        <f>SUM(M149:M153)</f>
        <v>79</v>
      </c>
      <c r="N154" s="44">
        <f>SUM(N149:N153)</f>
        <v>1089</v>
      </c>
      <c r="O154" s="65" t="s">
        <v>20</v>
      </c>
      <c r="P154" s="5"/>
    </row>
    <row r="155" spans="2:246" s="87" customFormat="1" ht="15" thickBot="1">
      <c r="B155" s="469"/>
      <c r="C155" s="470" t="s">
        <v>32</v>
      </c>
      <c r="D155" s="470" t="s">
        <v>33</v>
      </c>
      <c r="E155" s="470" t="s">
        <v>34</v>
      </c>
      <c r="F155" s="471" t="s">
        <v>43</v>
      </c>
      <c r="G155" s="470" t="s">
        <v>36</v>
      </c>
      <c r="H155" s="470" t="s">
        <v>39</v>
      </c>
      <c r="I155" s="470" t="s">
        <v>14</v>
      </c>
      <c r="J155" s="470" t="s">
        <v>15</v>
      </c>
      <c r="K155" s="471" t="s">
        <v>38</v>
      </c>
      <c r="L155" s="471" t="s">
        <v>37</v>
      </c>
      <c r="M155" s="470" t="s">
        <v>18</v>
      </c>
      <c r="N155" s="470" t="s">
        <v>19</v>
      </c>
      <c r="O155" s="472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1"/>
      <c r="BQ155" s="231"/>
      <c r="BR155" s="231"/>
      <c r="BS155" s="231"/>
      <c r="BT155" s="231"/>
      <c r="BU155" s="231"/>
      <c r="BV155" s="231"/>
      <c r="BW155" s="231"/>
      <c r="BX155" s="231"/>
      <c r="BY155" s="231"/>
      <c r="BZ155" s="231"/>
      <c r="CA155" s="231"/>
      <c r="CB155" s="231"/>
      <c r="CC155" s="231"/>
      <c r="CD155" s="231"/>
      <c r="CE155" s="231"/>
      <c r="CF155" s="231"/>
      <c r="CG155" s="231"/>
      <c r="CH155" s="231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  <c r="CW155" s="231"/>
      <c r="CX155" s="231"/>
      <c r="CY155" s="231"/>
      <c r="CZ155" s="231"/>
      <c r="DA155" s="231"/>
      <c r="DB155" s="231"/>
      <c r="DC155" s="231"/>
      <c r="DD155" s="231"/>
      <c r="DE155" s="231"/>
      <c r="DF155" s="231"/>
      <c r="DG155" s="231"/>
      <c r="DH155" s="231"/>
      <c r="DI155" s="231"/>
      <c r="DJ155" s="231"/>
      <c r="DK155" s="231"/>
      <c r="DL155" s="231"/>
      <c r="DM155" s="231"/>
      <c r="DN155" s="231"/>
      <c r="DO155" s="231"/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  <c r="EH155" s="231"/>
      <c r="EI155" s="231"/>
      <c r="EJ155" s="231"/>
      <c r="EK155" s="231"/>
      <c r="EL155" s="231"/>
      <c r="EM155" s="231"/>
      <c r="EN155" s="231"/>
      <c r="EO155" s="231"/>
      <c r="EP155" s="231"/>
      <c r="EQ155" s="231"/>
      <c r="ER155" s="231"/>
      <c r="ES155" s="231"/>
      <c r="ET155" s="231"/>
      <c r="EU155" s="231"/>
      <c r="EV155" s="231"/>
      <c r="EW155" s="231"/>
      <c r="EX155" s="231"/>
      <c r="EY155" s="231"/>
      <c r="EZ155" s="231"/>
      <c r="FA155" s="231"/>
      <c r="FB155" s="231"/>
      <c r="FC155" s="231"/>
      <c r="FD155" s="231"/>
      <c r="FE155" s="231"/>
      <c r="FF155" s="231"/>
      <c r="FG155" s="231"/>
      <c r="FH155" s="231"/>
      <c r="FI155" s="231"/>
      <c r="FJ155" s="231"/>
      <c r="FK155" s="231"/>
      <c r="FL155" s="231"/>
      <c r="FM155" s="231"/>
      <c r="FN155" s="231"/>
      <c r="FO155" s="231"/>
      <c r="FP155" s="231"/>
      <c r="FQ155" s="231"/>
      <c r="FR155" s="231"/>
      <c r="FS155" s="231"/>
      <c r="FT155" s="231"/>
      <c r="FU155" s="231"/>
      <c r="FV155" s="231"/>
      <c r="FW155" s="231"/>
      <c r="FX155" s="231"/>
      <c r="FY155" s="231"/>
      <c r="FZ155" s="231"/>
      <c r="GA155" s="231"/>
      <c r="GB155" s="231"/>
      <c r="GC155" s="231"/>
      <c r="GD155" s="231"/>
      <c r="GE155" s="231"/>
      <c r="GF155" s="231"/>
      <c r="GG155" s="231"/>
      <c r="GH155" s="231"/>
      <c r="GI155" s="231"/>
      <c r="GJ155" s="231"/>
      <c r="GK155" s="231"/>
      <c r="GL155" s="231"/>
      <c r="GM155" s="231"/>
      <c r="GN155" s="231"/>
      <c r="GO155" s="231"/>
      <c r="GP155" s="231"/>
      <c r="GQ155" s="231"/>
      <c r="GR155" s="231"/>
      <c r="GS155" s="231"/>
      <c r="GT155" s="231"/>
      <c r="GU155" s="231"/>
      <c r="GV155" s="231"/>
      <c r="GW155" s="231"/>
      <c r="GX155" s="231"/>
      <c r="GY155" s="231"/>
      <c r="GZ155" s="231"/>
      <c r="HA155" s="231"/>
      <c r="HB155" s="231"/>
      <c r="HC155" s="231"/>
      <c r="HD155" s="231"/>
      <c r="HE155" s="231"/>
      <c r="HF155" s="231"/>
      <c r="HG155" s="231"/>
      <c r="HH155" s="231"/>
      <c r="HI155" s="231"/>
      <c r="HJ155" s="231"/>
      <c r="HK155" s="231"/>
      <c r="HL155" s="231"/>
      <c r="HM155" s="231"/>
      <c r="HN155" s="231"/>
      <c r="HO155" s="231"/>
      <c r="HP155" s="231"/>
      <c r="HQ155" s="231"/>
      <c r="HR155" s="231"/>
      <c r="HS155" s="231"/>
      <c r="HT155" s="231"/>
      <c r="HU155" s="231"/>
      <c r="HV155" s="231"/>
      <c r="HW155" s="231"/>
      <c r="HX155" s="231"/>
      <c r="HY155" s="231"/>
      <c r="HZ155" s="231"/>
      <c r="IA155" s="231"/>
      <c r="IB155" s="231"/>
      <c r="IC155" s="231"/>
      <c r="ID155" s="231"/>
      <c r="IE155" s="231"/>
      <c r="IF155" s="231"/>
      <c r="IG155" s="231"/>
      <c r="IH155" s="231"/>
      <c r="II155" s="231"/>
      <c r="IJ155" s="231"/>
      <c r="IK155" s="231"/>
      <c r="IL155" s="231"/>
    </row>
    <row r="156" spans="2:15" s="87" customFormat="1" ht="16.5" thickTop="1">
      <c r="B156" s="205" t="s">
        <v>6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7" t="s">
        <v>6</v>
      </c>
    </row>
    <row r="157" spans="2:16" ht="15.75">
      <c r="B157" s="427" t="str">
        <f>+'Knob Noster-Low'!A10</f>
        <v>Mayor Vote for One</v>
      </c>
      <c r="C157" s="246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48"/>
      <c r="O157" s="426" t="str">
        <f>+B157</f>
        <v>Mayor Vote for One</v>
      </c>
      <c r="P157" s="6"/>
    </row>
    <row r="158" spans="2:16" ht="15.75">
      <c r="B158" s="427" t="str">
        <f>+'Knob Noster-Low'!A11:B11</f>
        <v>2 Year Term</v>
      </c>
      <c r="C158" s="246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48"/>
      <c r="O158" s="426" t="str">
        <f>+B158</f>
        <v>2 Year Term</v>
      </c>
      <c r="P158" s="6"/>
    </row>
    <row r="159" spans="2:16" ht="15.75">
      <c r="B159" s="79" t="str">
        <f>+'Knob Noster-Low'!B12</f>
        <v>John H. Cohen, Jr</v>
      </c>
      <c r="C159" s="43"/>
      <c r="D159" s="43"/>
      <c r="E159" s="43"/>
      <c r="F159" s="43"/>
      <c r="G159" s="35">
        <f>+'Knob Noster-Low'!C12</f>
        <v>97</v>
      </c>
      <c r="H159" s="43"/>
      <c r="I159" s="43"/>
      <c r="J159" s="43"/>
      <c r="K159" s="43"/>
      <c r="L159" s="43"/>
      <c r="M159" s="35">
        <v>1</v>
      </c>
      <c r="N159" s="44">
        <f>+G159+M159</f>
        <v>98</v>
      </c>
      <c r="O159" s="68" t="str">
        <f>+B159</f>
        <v>John H. Cohen, Jr</v>
      </c>
      <c r="P159" s="6"/>
    </row>
    <row r="160" spans="2:16" ht="15.75">
      <c r="B160" s="80" t="str">
        <f>+'Knob Noster-Low'!B13</f>
        <v>Stanley K. Hall</v>
      </c>
      <c r="C160" s="43"/>
      <c r="D160" s="43"/>
      <c r="E160" s="43"/>
      <c r="F160" s="43"/>
      <c r="G160" s="44">
        <f>+'Knob Noster-Low'!C13</f>
        <v>96</v>
      </c>
      <c r="H160" s="43"/>
      <c r="I160" s="43"/>
      <c r="J160" s="43"/>
      <c r="K160" s="43"/>
      <c r="L160" s="43"/>
      <c r="M160" s="44">
        <v>6</v>
      </c>
      <c r="N160" s="44">
        <f>SUM(G160:M160)</f>
        <v>102</v>
      </c>
      <c r="O160" s="68" t="str">
        <f>+B160</f>
        <v>Stanley K. Hall</v>
      </c>
      <c r="P160" s="6"/>
    </row>
    <row r="161" spans="2:16" ht="15.75">
      <c r="B161" s="33" t="s">
        <v>20</v>
      </c>
      <c r="C161" s="43"/>
      <c r="D161" s="43"/>
      <c r="E161" s="43"/>
      <c r="F161" s="43"/>
      <c r="G161" s="44">
        <f>SUM(G159:G160)</f>
        <v>193</v>
      </c>
      <c r="H161" s="43"/>
      <c r="I161" s="43"/>
      <c r="J161" s="43"/>
      <c r="K161" s="43"/>
      <c r="L161" s="43"/>
      <c r="M161" s="44">
        <f>SUM(M156:M160)</f>
        <v>7</v>
      </c>
      <c r="N161" s="44">
        <f>SUM(N159:N160)</f>
        <v>200</v>
      </c>
      <c r="O161" s="65" t="str">
        <f aca="true" t="shared" si="6" ref="O161:O168">+B161</f>
        <v>Total</v>
      </c>
      <c r="P161" s="6"/>
    </row>
    <row r="162" spans="2:16" ht="15.75">
      <c r="B162" s="427" t="str">
        <f>+'Knob Noster-Low'!A16</f>
        <v>Ward 1 Alderman Vote for One</v>
      </c>
      <c r="C162" s="246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48"/>
      <c r="O162" s="425" t="str">
        <f t="shared" si="6"/>
        <v>Ward 1 Alderman Vote for One</v>
      </c>
      <c r="P162" s="6"/>
    </row>
    <row r="163" spans="2:16" ht="15.75">
      <c r="B163" s="427" t="str">
        <f>+'Knob Noster-Low'!B17</f>
        <v>2 Year Term</v>
      </c>
      <c r="C163" s="246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48"/>
      <c r="O163" s="425" t="str">
        <f>+B163</f>
        <v>2 Year Term</v>
      </c>
      <c r="P163" s="14"/>
    </row>
    <row r="164" spans="2:16" ht="15.75">
      <c r="B164" s="318" t="str">
        <f>+'Knob Noster-Low'!B18</f>
        <v>Francis Alderson</v>
      </c>
      <c r="C164" s="43"/>
      <c r="D164" s="43"/>
      <c r="E164" s="43"/>
      <c r="F164" s="43"/>
      <c r="G164" s="44">
        <f>+'Knob Noster-Low'!C18</f>
        <v>44</v>
      </c>
      <c r="H164" s="43"/>
      <c r="I164" s="43"/>
      <c r="J164" s="43"/>
      <c r="K164" s="43"/>
      <c r="L164" s="43"/>
      <c r="M164" s="44">
        <v>3</v>
      </c>
      <c r="N164" s="44">
        <f>+G164+M164</f>
        <v>47</v>
      </c>
      <c r="O164" s="64" t="str">
        <f t="shared" si="6"/>
        <v>Francis Alderson</v>
      </c>
      <c r="P164" s="6"/>
    </row>
    <row r="165" spans="2:16" ht="15.75">
      <c r="B165" s="33" t="s">
        <v>20</v>
      </c>
      <c r="C165" s="43"/>
      <c r="D165" s="43"/>
      <c r="E165" s="43"/>
      <c r="F165" s="43"/>
      <c r="G165" s="44">
        <f>SUM(G163:G164)</f>
        <v>44</v>
      </c>
      <c r="H165" s="43"/>
      <c r="I165" s="43"/>
      <c r="J165" s="43"/>
      <c r="K165" s="43"/>
      <c r="L165" s="43"/>
      <c r="M165" s="44">
        <f>SUM(M163:M164)</f>
        <v>3</v>
      </c>
      <c r="N165" s="44">
        <f>SUM(N163:N164)</f>
        <v>47</v>
      </c>
      <c r="O165" s="69" t="str">
        <f>+B165</f>
        <v>Total</v>
      </c>
      <c r="P165" s="6"/>
    </row>
    <row r="166" spans="2:16" ht="15.75">
      <c r="B166" s="427" t="str">
        <f>+'Knob Noster-Low'!A20</f>
        <v>Ward 2 Alderman Vote for One</v>
      </c>
      <c r="C166" s="246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48"/>
      <c r="O166" s="425" t="str">
        <f t="shared" si="6"/>
        <v>Ward 2 Alderman Vote for One</v>
      </c>
      <c r="P166" s="6"/>
    </row>
    <row r="167" spans="2:16" ht="15.75">
      <c r="B167" s="427">
        <f>+'Knob Noster-Low'!A21</f>
        <v>0</v>
      </c>
      <c r="C167" s="251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48"/>
      <c r="O167" s="425">
        <f t="shared" si="6"/>
        <v>0</v>
      </c>
      <c r="P167" s="6"/>
    </row>
    <row r="168" spans="2:16" ht="15.75">
      <c r="B168" s="79" t="str">
        <f>+'Knob Noster-Low'!B22</f>
        <v>Wendy Palomo</v>
      </c>
      <c r="C168" s="43"/>
      <c r="D168" s="43"/>
      <c r="E168" s="43"/>
      <c r="F168" s="43"/>
      <c r="G168" s="44">
        <f>+'Knob Noster-Low'!C22</f>
        <v>54</v>
      </c>
      <c r="H168" s="43"/>
      <c r="I168" s="43"/>
      <c r="J168" s="43"/>
      <c r="K168" s="43"/>
      <c r="L168" s="43"/>
      <c r="M168" s="44">
        <v>1</v>
      </c>
      <c r="N168" s="44">
        <f>+G168+M168</f>
        <v>55</v>
      </c>
      <c r="O168" s="64" t="str">
        <f t="shared" si="6"/>
        <v>Wendy Palomo</v>
      </c>
      <c r="P168" s="6"/>
    </row>
    <row r="169" spans="2:16" ht="15.75">
      <c r="B169" s="33" t="s">
        <v>20</v>
      </c>
      <c r="C169" s="43"/>
      <c r="D169" s="43"/>
      <c r="E169" s="43"/>
      <c r="F169" s="41"/>
      <c r="G169" s="55">
        <f>SUM(G168:G168)</f>
        <v>54</v>
      </c>
      <c r="H169" s="41"/>
      <c r="I169" s="43"/>
      <c r="J169" s="43"/>
      <c r="K169" s="43"/>
      <c r="L169" s="41"/>
      <c r="M169" s="44">
        <f>SUM(M168:M168)</f>
        <v>1</v>
      </c>
      <c r="N169" s="44">
        <f>SUM(N168:N168)</f>
        <v>55</v>
      </c>
      <c r="O169" s="69" t="str">
        <f aca="true" t="shared" si="7" ref="O169:O177">+B169</f>
        <v>Total</v>
      </c>
      <c r="P169" s="14"/>
    </row>
    <row r="170" spans="2:16" ht="15.75">
      <c r="B170" s="427" t="str">
        <f>+'Knob Noster-Low'!A24</f>
        <v>Ward 3 Alderman Vote for One</v>
      </c>
      <c r="C170" s="246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426" t="str">
        <f t="shared" si="7"/>
        <v>Ward 3 Alderman Vote for One</v>
      </c>
      <c r="P170" s="14"/>
    </row>
    <row r="171" spans="2:16" ht="15.75">
      <c r="B171" s="427" t="str">
        <f>+'Knob Noster-Low'!B25</f>
        <v>2 Year Term</v>
      </c>
      <c r="C171" s="43"/>
      <c r="D171" s="43"/>
      <c r="E171" s="43"/>
      <c r="F171" s="41"/>
      <c r="G171" s="56"/>
      <c r="H171" s="41"/>
      <c r="I171" s="43"/>
      <c r="J171" s="43"/>
      <c r="K171" s="43"/>
      <c r="L171" s="41"/>
      <c r="M171" s="44"/>
      <c r="N171" s="44"/>
      <c r="O171" s="426" t="str">
        <f t="shared" si="7"/>
        <v>2 Year Term</v>
      </c>
      <c r="P171" s="14"/>
    </row>
    <row r="172" spans="2:16" ht="15.75">
      <c r="B172" s="80" t="str">
        <f>+'Knob Noster-Low'!B26</f>
        <v>James Clarence, Jr.(write-in)</v>
      </c>
      <c r="C172" s="43"/>
      <c r="D172" s="43"/>
      <c r="E172" s="43"/>
      <c r="F172" s="41"/>
      <c r="G172" s="55">
        <f>+'Knob Noster-Low'!C26</f>
        <v>69</v>
      </c>
      <c r="H172" s="41"/>
      <c r="I172" s="43"/>
      <c r="J172" s="43"/>
      <c r="K172" s="43"/>
      <c r="L172" s="41"/>
      <c r="M172" s="44">
        <v>2</v>
      </c>
      <c r="N172" s="44">
        <f>+G172+M172</f>
        <v>71</v>
      </c>
      <c r="O172" s="68" t="str">
        <f t="shared" si="7"/>
        <v>James Clarence, Jr.(write-in)</v>
      </c>
      <c r="P172" s="14"/>
    </row>
    <row r="173" spans="2:16" ht="15.75">
      <c r="B173" s="80" t="str">
        <f>+'Knob Noster-Low'!B27</f>
        <v>Jim Limback (Write-in)</v>
      </c>
      <c r="C173" s="43"/>
      <c r="D173" s="43"/>
      <c r="E173" s="43"/>
      <c r="F173" s="41"/>
      <c r="G173" s="55">
        <f>+'Knob Noster-Low'!C27</f>
        <v>9</v>
      </c>
      <c r="H173" s="41"/>
      <c r="I173" s="43"/>
      <c r="J173" s="43"/>
      <c r="K173" s="43"/>
      <c r="L173" s="41"/>
      <c r="M173" s="44">
        <v>0</v>
      </c>
      <c r="N173" s="44">
        <f>+G173+M173</f>
        <v>9</v>
      </c>
      <c r="O173" s="68" t="str">
        <f>+B173</f>
        <v>Jim Limback (Write-in)</v>
      </c>
      <c r="P173" s="14"/>
    </row>
    <row r="174" spans="2:16" ht="15.75">
      <c r="B174" s="80" t="str">
        <f>+'Knob Noster-Low'!B28</f>
        <v>J. Limback (Write-in)</v>
      </c>
      <c r="C174" s="43"/>
      <c r="D174" s="43"/>
      <c r="E174" s="43"/>
      <c r="F174" s="41"/>
      <c r="G174" s="55">
        <f>+'Knob Noster-Low'!C28</f>
        <v>1</v>
      </c>
      <c r="H174" s="41"/>
      <c r="I174" s="43"/>
      <c r="J174" s="43"/>
      <c r="K174" s="43"/>
      <c r="L174" s="41"/>
      <c r="M174" s="44">
        <v>0</v>
      </c>
      <c r="N174" s="44">
        <f>+G174+M174</f>
        <v>1</v>
      </c>
      <c r="O174" s="68" t="str">
        <f>+B174</f>
        <v>J. Limback (Write-in)</v>
      </c>
      <c r="P174" s="14"/>
    </row>
    <row r="175" spans="2:16" ht="15.75">
      <c r="B175" s="80" t="str">
        <f>+'Knob Noster-Low'!B29</f>
        <v>James Limback (Write-in)</v>
      </c>
      <c r="C175" s="43"/>
      <c r="D175" s="43"/>
      <c r="E175" s="43"/>
      <c r="F175" s="41"/>
      <c r="G175" s="55">
        <f>+'Knob Noster-Low'!C29</f>
        <v>1</v>
      </c>
      <c r="H175" s="41"/>
      <c r="I175" s="43"/>
      <c r="J175" s="43"/>
      <c r="K175" s="43"/>
      <c r="L175" s="41"/>
      <c r="M175" s="44">
        <v>0</v>
      </c>
      <c r="N175" s="44">
        <f>+G175+M175</f>
        <v>1</v>
      </c>
      <c r="O175" s="68" t="str">
        <f>+B175</f>
        <v>James Limback (Write-in)</v>
      </c>
      <c r="P175" s="14"/>
    </row>
    <row r="176" spans="2:16" ht="15.75">
      <c r="B176" s="80" t="str">
        <f>+'Knob Noster-Low'!B30</f>
        <v>Jim Limbach (Write-in)</v>
      </c>
      <c r="C176" s="43"/>
      <c r="D176" s="43"/>
      <c r="E176" s="43"/>
      <c r="F176" s="41"/>
      <c r="G176" s="55">
        <f>+'Knob Noster-Low'!C30</f>
        <v>1</v>
      </c>
      <c r="H176" s="41"/>
      <c r="I176" s="43"/>
      <c r="J176" s="43"/>
      <c r="K176" s="43"/>
      <c r="L176" s="41"/>
      <c r="M176" s="44">
        <v>0</v>
      </c>
      <c r="N176" s="44">
        <f>+G176+M176</f>
        <v>1</v>
      </c>
      <c r="O176" s="68" t="str">
        <f>+B176</f>
        <v>Jim Limbach (Write-in)</v>
      </c>
      <c r="P176" s="14"/>
    </row>
    <row r="177" spans="2:16" ht="15.75">
      <c r="B177" s="33" t="s">
        <v>20</v>
      </c>
      <c r="C177" s="43"/>
      <c r="D177" s="43"/>
      <c r="E177" s="43"/>
      <c r="F177" s="41"/>
      <c r="G177" s="55">
        <f>SUM(G172:G176)</f>
        <v>81</v>
      </c>
      <c r="H177" s="41"/>
      <c r="I177" s="43"/>
      <c r="J177" s="43"/>
      <c r="K177" s="43"/>
      <c r="L177" s="41"/>
      <c r="M177" s="44">
        <f>SUM(M172:M176)</f>
        <v>2</v>
      </c>
      <c r="N177" s="44">
        <f>SUM(G177:M177)</f>
        <v>83</v>
      </c>
      <c r="O177" s="69" t="str">
        <f t="shared" si="7"/>
        <v>Total</v>
      </c>
      <c r="P177" s="14"/>
    </row>
    <row r="178" spans="2:16" ht="15.75">
      <c r="B178" s="33"/>
      <c r="C178" s="43"/>
      <c r="D178" s="43"/>
      <c r="E178" s="43"/>
      <c r="F178" s="41"/>
      <c r="G178" s="56"/>
      <c r="H178" s="41"/>
      <c r="I178" s="43"/>
      <c r="J178" s="43"/>
      <c r="K178" s="43"/>
      <c r="L178" s="41"/>
      <c r="M178" s="37"/>
      <c r="N178" s="55"/>
      <c r="O178" s="69"/>
      <c r="P178" s="14"/>
    </row>
    <row r="179" spans="2:16" ht="15.75">
      <c r="B179" s="427" t="str">
        <f>+'Knob Noster-Low'!A31</f>
        <v>City Collector Vote for One</v>
      </c>
      <c r="C179" s="246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426" t="str">
        <f>+B179</f>
        <v>City Collector Vote for One</v>
      </c>
      <c r="P179" s="14"/>
    </row>
    <row r="180" spans="2:16" ht="15.75">
      <c r="B180" s="427" t="str">
        <f>+'Knob Noster-Low'!B32</f>
        <v>2 Year Term</v>
      </c>
      <c r="C180" s="43"/>
      <c r="D180" s="43"/>
      <c r="E180" s="43"/>
      <c r="F180" s="41"/>
      <c r="G180" s="55"/>
      <c r="H180" s="41"/>
      <c r="I180" s="43"/>
      <c r="J180" s="43"/>
      <c r="K180" s="43"/>
      <c r="L180" s="41"/>
      <c r="M180" s="55"/>
      <c r="N180" s="55"/>
      <c r="O180" s="426" t="str">
        <f>+B180</f>
        <v>2 Year Term</v>
      </c>
      <c r="P180" s="14"/>
    </row>
    <row r="181" spans="2:16" ht="16.5" thickBot="1">
      <c r="B181" s="2" t="str">
        <f>+'Knob Noster-Low'!B33</f>
        <v>Christina Limback</v>
      </c>
      <c r="C181" s="43"/>
      <c r="D181" s="43"/>
      <c r="E181" s="43"/>
      <c r="F181" s="41"/>
      <c r="G181" s="55">
        <f>+'Knob Noster-Low'!C33</f>
        <v>172</v>
      </c>
      <c r="H181" s="41"/>
      <c r="I181" s="43"/>
      <c r="J181" s="43"/>
      <c r="K181" s="43"/>
      <c r="L181" s="41"/>
      <c r="M181" s="55">
        <v>6</v>
      </c>
      <c r="N181" s="55">
        <f>+G181+M181</f>
        <v>178</v>
      </c>
      <c r="O181" s="68" t="str">
        <f>+B181</f>
        <v>Christina Limback</v>
      </c>
      <c r="P181" s="14"/>
    </row>
    <row r="182" spans="2:16" ht="16.5" thickTop="1">
      <c r="B182" s="19" t="s">
        <v>20</v>
      </c>
      <c r="C182" s="43"/>
      <c r="D182" s="43"/>
      <c r="E182" s="43"/>
      <c r="F182" s="41"/>
      <c r="G182" s="55">
        <f>SUM(G180:G181)</f>
        <v>172</v>
      </c>
      <c r="H182" s="41"/>
      <c r="I182" s="43"/>
      <c r="J182" s="43"/>
      <c r="K182" s="43"/>
      <c r="L182" s="41"/>
      <c r="M182" s="44">
        <f>SUM(M180:M181)</f>
        <v>6</v>
      </c>
      <c r="N182" s="44">
        <f>SUM(G180:M181)</f>
        <v>178</v>
      </c>
      <c r="O182" s="69" t="str">
        <f>+B182</f>
        <v>Total</v>
      </c>
      <c r="P182" s="14"/>
    </row>
    <row r="183" spans="2:246" s="87" customFormat="1" ht="15" thickBot="1">
      <c r="B183" s="469"/>
      <c r="C183" s="470" t="s">
        <v>32</v>
      </c>
      <c r="D183" s="470" t="s">
        <v>33</v>
      </c>
      <c r="E183" s="470" t="s">
        <v>34</v>
      </c>
      <c r="F183" s="471" t="s">
        <v>43</v>
      </c>
      <c r="G183" s="470" t="s">
        <v>36</v>
      </c>
      <c r="H183" s="470" t="s">
        <v>39</v>
      </c>
      <c r="I183" s="470" t="s">
        <v>14</v>
      </c>
      <c r="J183" s="470" t="s">
        <v>15</v>
      </c>
      <c r="K183" s="471" t="s">
        <v>38</v>
      </c>
      <c r="L183" s="471" t="s">
        <v>37</v>
      </c>
      <c r="M183" s="470" t="s">
        <v>18</v>
      </c>
      <c r="N183" s="470" t="s">
        <v>19</v>
      </c>
      <c r="O183" s="472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31"/>
      <c r="DB183" s="231"/>
      <c r="DC183" s="231"/>
      <c r="DD183" s="231"/>
      <c r="DE183" s="231"/>
      <c r="DF183" s="231"/>
      <c r="DG183" s="231"/>
      <c r="DH183" s="231"/>
      <c r="DI183" s="231"/>
      <c r="DJ183" s="231"/>
      <c r="DK183" s="231"/>
      <c r="DL183" s="231"/>
      <c r="DM183" s="231"/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  <c r="EF183" s="231"/>
      <c r="EG183" s="231"/>
      <c r="EH183" s="231"/>
      <c r="EI183" s="231"/>
      <c r="EJ183" s="231"/>
      <c r="EK183" s="231"/>
      <c r="EL183" s="231"/>
      <c r="EM183" s="231"/>
      <c r="EN183" s="231"/>
      <c r="EO183" s="231"/>
      <c r="EP183" s="231"/>
      <c r="EQ183" s="231"/>
      <c r="ER183" s="231"/>
      <c r="ES183" s="231"/>
      <c r="ET183" s="231"/>
      <c r="EU183" s="231"/>
      <c r="EV183" s="231"/>
      <c r="EW183" s="231"/>
      <c r="EX183" s="231"/>
      <c r="EY183" s="231"/>
      <c r="EZ183" s="231"/>
      <c r="FA183" s="231"/>
      <c r="FB183" s="231"/>
      <c r="FC183" s="231"/>
      <c r="FD183" s="231"/>
      <c r="FE183" s="231"/>
      <c r="FF183" s="231"/>
      <c r="FG183" s="231"/>
      <c r="FH183" s="231"/>
      <c r="FI183" s="231"/>
      <c r="FJ183" s="231"/>
      <c r="FK183" s="231"/>
      <c r="FL183" s="231"/>
      <c r="FM183" s="231"/>
      <c r="FN183" s="231"/>
      <c r="FO183" s="231"/>
      <c r="FP183" s="231"/>
      <c r="FQ183" s="231"/>
      <c r="FR183" s="231"/>
      <c r="FS183" s="231"/>
      <c r="FT183" s="231"/>
      <c r="FU183" s="231"/>
      <c r="FV183" s="231"/>
      <c r="FW183" s="231"/>
      <c r="FX183" s="231"/>
      <c r="FY183" s="231"/>
      <c r="FZ183" s="231"/>
      <c r="GA183" s="231"/>
      <c r="GB183" s="231"/>
      <c r="GC183" s="231"/>
      <c r="GD183" s="231"/>
      <c r="GE183" s="231"/>
      <c r="GF183" s="231"/>
      <c r="GG183" s="231"/>
      <c r="GH183" s="231"/>
      <c r="GI183" s="231"/>
      <c r="GJ183" s="231"/>
      <c r="GK183" s="231"/>
      <c r="GL183" s="231"/>
      <c r="GM183" s="231"/>
      <c r="GN183" s="231"/>
      <c r="GO183" s="231"/>
      <c r="GP183" s="231"/>
      <c r="GQ183" s="231"/>
      <c r="GR183" s="231"/>
      <c r="GS183" s="231"/>
      <c r="GT183" s="231"/>
      <c r="GU183" s="231"/>
      <c r="GV183" s="231"/>
      <c r="GW183" s="231"/>
      <c r="GX183" s="231"/>
      <c r="GY183" s="231"/>
      <c r="GZ183" s="231"/>
      <c r="HA183" s="231"/>
      <c r="HB183" s="231"/>
      <c r="HC183" s="231"/>
      <c r="HD183" s="231"/>
      <c r="HE183" s="231"/>
      <c r="HF183" s="231"/>
      <c r="HG183" s="231"/>
      <c r="HH183" s="231"/>
      <c r="HI183" s="231"/>
      <c r="HJ183" s="231"/>
      <c r="HK183" s="231"/>
      <c r="HL183" s="231"/>
      <c r="HM183" s="231"/>
      <c r="HN183" s="231"/>
      <c r="HO183" s="231"/>
      <c r="HP183" s="231"/>
      <c r="HQ183" s="231"/>
      <c r="HR183" s="231"/>
      <c r="HS183" s="231"/>
      <c r="HT183" s="231"/>
      <c r="HU183" s="231"/>
      <c r="HV183" s="231"/>
      <c r="HW183" s="231"/>
      <c r="HX183" s="231"/>
      <c r="HY183" s="231"/>
      <c r="HZ183" s="231"/>
      <c r="IA183" s="231"/>
      <c r="IB183" s="231"/>
      <c r="IC183" s="231"/>
      <c r="ID183" s="231"/>
      <c r="IE183" s="231"/>
      <c r="IF183" s="231"/>
      <c r="IG183" s="231"/>
      <c r="IH183" s="231"/>
      <c r="II183" s="231"/>
      <c r="IJ183" s="231"/>
      <c r="IK183" s="231"/>
      <c r="IL183" s="231"/>
    </row>
    <row r="184" spans="2:15" s="87" customFormat="1" ht="17.25" thickBot="1" thickTop="1">
      <c r="B184" s="422" t="s">
        <v>263</v>
      </c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421" t="s">
        <v>262</v>
      </c>
    </row>
    <row r="185" spans="2:34" ht="16.5" thickTop="1">
      <c r="B185" s="427" t="s">
        <v>205</v>
      </c>
      <c r="C185" s="246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48"/>
      <c r="O185" s="426" t="str">
        <f>+B185</f>
        <v>Proposition I Director</v>
      </c>
      <c r="P185" s="6"/>
      <c r="U185" s="422" t="s">
        <v>263</v>
      </c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421" t="s">
        <v>262</v>
      </c>
    </row>
    <row r="186" spans="2:34" ht="15.75">
      <c r="B186" s="427" t="s">
        <v>204</v>
      </c>
      <c r="C186" s="246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48"/>
      <c r="O186" s="426" t="str">
        <f>+B186</f>
        <v>Three Year Term</v>
      </c>
      <c r="P186" s="6"/>
      <c r="U186" s="427" t="s">
        <v>205</v>
      </c>
      <c r="V186" s="246"/>
      <c r="W186" s="250"/>
      <c r="X186" s="250"/>
      <c r="Y186" s="250"/>
      <c r="Z186" s="250"/>
      <c r="AA186" s="250"/>
      <c r="AB186" s="250"/>
      <c r="AC186" s="250"/>
      <c r="AD186" s="250"/>
      <c r="AE186" s="250"/>
      <c r="AF186" s="250"/>
      <c r="AG186" s="248"/>
      <c r="AH186" s="426" t="str">
        <f>+U186</f>
        <v>Proposition I Director</v>
      </c>
    </row>
    <row r="187" spans="2:34" ht="15.75">
      <c r="B187" s="79" t="str">
        <f>+'Knob Noster-Low'!B39</f>
        <v>Robin D. Krause</v>
      </c>
      <c r="C187" s="44">
        <f>+'Wbg SE1- Mont'!C34</f>
        <v>7</v>
      </c>
      <c r="D187" s="43"/>
      <c r="E187" s="43"/>
      <c r="F187" s="43"/>
      <c r="G187" s="35">
        <f>+'Knob Noster-Low'!C39</f>
        <v>199</v>
      </c>
      <c r="H187" s="43"/>
      <c r="I187" s="43"/>
      <c r="J187" s="43"/>
      <c r="K187" s="44">
        <f>+'Hazel Hill-Simpson'!C34</f>
        <v>0</v>
      </c>
      <c r="L187" s="44">
        <f>+'Post Oak-Jefferson'!C49</f>
        <v>2</v>
      </c>
      <c r="M187" s="35">
        <v>11</v>
      </c>
      <c r="N187" s="44">
        <f>+C187+M187+L187+K187+G187</f>
        <v>219</v>
      </c>
      <c r="O187" s="68" t="str">
        <f>+B187</f>
        <v>Robin D. Krause</v>
      </c>
      <c r="P187" s="6"/>
      <c r="U187" s="427" t="s">
        <v>204</v>
      </c>
      <c r="V187" s="246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48"/>
      <c r="AH187" s="426" t="str">
        <f>+U187</f>
        <v>Three Year Term</v>
      </c>
    </row>
    <row r="188" spans="2:34" ht="15.75">
      <c r="B188" s="80" t="str">
        <f>+'Knob Noster-Low'!B40</f>
        <v>Jesse O. Sahlfeld</v>
      </c>
      <c r="C188" s="44">
        <f>+'Wbg SE1- Mont'!C35</f>
        <v>6</v>
      </c>
      <c r="D188" s="43"/>
      <c r="E188" s="43"/>
      <c r="F188" s="43"/>
      <c r="G188" s="44">
        <f>+'Knob Noster-Low'!C40</f>
        <v>186</v>
      </c>
      <c r="H188" s="43"/>
      <c r="I188" s="43"/>
      <c r="J188" s="43"/>
      <c r="K188" s="44">
        <f>+'Hazel Hill-Simpson'!C35</f>
        <v>0</v>
      </c>
      <c r="L188" s="44">
        <f>+'Post Oak-Jefferson'!C50</f>
        <v>0</v>
      </c>
      <c r="M188" s="44">
        <v>9</v>
      </c>
      <c r="N188" s="44">
        <f>+C188+G188+K188+L188+M188</f>
        <v>201</v>
      </c>
      <c r="O188" s="68" t="str">
        <f>+B188</f>
        <v>Jesse O. Sahlfeld</v>
      </c>
      <c r="P188" s="6"/>
      <c r="U188" s="79">
        <f>+'Knob Noster-Low'!U40</f>
        <v>0</v>
      </c>
      <c r="V188" s="44">
        <f>+'Wbg SE1- Mont'!V35</f>
        <v>0</v>
      </c>
      <c r="W188" s="43"/>
      <c r="X188" s="43"/>
      <c r="Y188" s="43"/>
      <c r="Z188" s="35">
        <f>+'Knob Noster-Low'!V40</f>
        <v>0</v>
      </c>
      <c r="AA188" s="43"/>
      <c r="AB188" s="43"/>
      <c r="AC188" s="43"/>
      <c r="AD188" s="44">
        <f>+'Hazel Hill-Simpson'!V35</f>
        <v>0</v>
      </c>
      <c r="AE188" s="44">
        <f>+'Post Oak-Jefferson'!V50</f>
        <v>0</v>
      </c>
      <c r="AF188" s="35">
        <v>11</v>
      </c>
      <c r="AG188" s="44">
        <f>+V188+AF188+AE188+AD188+Z188</f>
        <v>11</v>
      </c>
      <c r="AH188" s="68">
        <f>+U188</f>
        <v>0</v>
      </c>
    </row>
    <row r="189" spans="2:34" ht="15.75">
      <c r="B189" s="79" t="str">
        <f>+'Knob Noster-Low'!B41</f>
        <v>Kevin Butler</v>
      </c>
      <c r="C189" s="44">
        <f>+'Wbg SE1- Mont'!C36</f>
        <v>5</v>
      </c>
      <c r="D189" s="43"/>
      <c r="E189" s="43"/>
      <c r="F189" s="43"/>
      <c r="G189" s="44">
        <f>+'Knob Noster-Low'!C41</f>
        <v>167</v>
      </c>
      <c r="H189" s="43"/>
      <c r="I189" s="43"/>
      <c r="J189" s="43"/>
      <c r="K189" s="44">
        <f>+'Hazel Hill-Simpson'!C36</f>
        <v>0</v>
      </c>
      <c r="L189" s="44">
        <f>+'Post Oak-Jefferson'!C51</f>
        <v>1</v>
      </c>
      <c r="M189" s="44">
        <v>4</v>
      </c>
      <c r="N189" s="44">
        <f>+C189+G189+K189+L189+M189</f>
        <v>177</v>
      </c>
      <c r="O189" s="329" t="s">
        <v>143</v>
      </c>
      <c r="P189" s="423"/>
      <c r="U189" s="80">
        <f>+'Knob Noster-Low'!U41</f>
        <v>0</v>
      </c>
      <c r="V189" s="44">
        <f>+'Wbg SE1- Mont'!V36</f>
        <v>0</v>
      </c>
      <c r="W189" s="43"/>
      <c r="X189" s="43"/>
      <c r="Y189" s="43"/>
      <c r="Z189" s="44">
        <f>+'Knob Noster-Low'!V41</f>
        <v>0</v>
      </c>
      <c r="AA189" s="43"/>
      <c r="AB189" s="43"/>
      <c r="AC189" s="43"/>
      <c r="AD189" s="44">
        <f>+'Hazel Hill-Simpson'!V36</f>
        <v>0</v>
      </c>
      <c r="AE189" s="44">
        <f>+'Post Oak-Jefferson'!V51</f>
        <v>0</v>
      </c>
      <c r="AF189" s="44">
        <v>9</v>
      </c>
      <c r="AG189" s="44">
        <f>+V189+Z189+AD189+AE189+AF189</f>
        <v>9</v>
      </c>
      <c r="AH189" s="68">
        <f>+U189</f>
        <v>0</v>
      </c>
    </row>
    <row r="190" spans="2:34" ht="15.75">
      <c r="B190" s="80" t="str">
        <f>+'Knob Noster-Low'!B42</f>
        <v>Catrina (Trina) Coleman</v>
      </c>
      <c r="C190" s="44">
        <f>+'Wbg SE1- Mont'!C37</f>
        <v>5</v>
      </c>
      <c r="D190" s="43"/>
      <c r="E190" s="43"/>
      <c r="F190" s="43"/>
      <c r="G190" s="44">
        <f>+'Knob Noster-Low'!C42</f>
        <v>211</v>
      </c>
      <c r="H190" s="43"/>
      <c r="I190" s="43"/>
      <c r="J190" s="43"/>
      <c r="K190" s="44">
        <f>+'Hazel Hill-Simpson'!C37</f>
        <v>0</v>
      </c>
      <c r="L190" s="44">
        <f>+'Post Oak-Jefferson'!C52</f>
        <v>1</v>
      </c>
      <c r="M190" s="44">
        <v>7</v>
      </c>
      <c r="N190" s="44">
        <f>+C190+G190+K190+L190+M190</f>
        <v>224</v>
      </c>
      <c r="O190" s="64" t="str">
        <f>+B190</f>
        <v>Catrina (Trina) Coleman</v>
      </c>
      <c r="P190" s="6"/>
      <c r="U190" s="79">
        <f>+'Knob Noster-Low'!U42</f>
        <v>0</v>
      </c>
      <c r="V190" s="44">
        <f>+'Wbg SE1- Mont'!V37</f>
        <v>0</v>
      </c>
      <c r="W190" s="43"/>
      <c r="X190" s="43"/>
      <c r="Y190" s="43"/>
      <c r="Z190" s="44">
        <f>+'Knob Noster-Low'!V42</f>
        <v>0</v>
      </c>
      <c r="AA190" s="43"/>
      <c r="AB190" s="43"/>
      <c r="AC190" s="43"/>
      <c r="AD190" s="44">
        <f>+'Hazel Hill-Simpson'!V37</f>
        <v>0</v>
      </c>
      <c r="AE190" s="44">
        <f>+'Post Oak-Jefferson'!V52</f>
        <v>0</v>
      </c>
      <c r="AF190" s="44">
        <v>4</v>
      </c>
      <c r="AG190" s="44">
        <f>+V190+Z190+AD190+AE190+AF190</f>
        <v>4</v>
      </c>
      <c r="AH190" s="329" t="s">
        <v>143</v>
      </c>
    </row>
    <row r="191" spans="2:34" ht="15.75">
      <c r="B191" s="79" t="str">
        <f>+'Knob Noster-Low'!B43</f>
        <v>Ed Foffle</v>
      </c>
      <c r="C191" s="44">
        <f>+'Wbg SE1- Mont'!C38</f>
        <v>4</v>
      </c>
      <c r="D191" s="43"/>
      <c r="E191" s="43"/>
      <c r="F191" s="43"/>
      <c r="G191" s="44">
        <f>+'Knob Noster-Low'!C43</f>
        <v>139</v>
      </c>
      <c r="H191" s="43"/>
      <c r="I191" s="43"/>
      <c r="J191" s="43"/>
      <c r="K191" s="44">
        <f>+'Hazel Hill-Simpson'!C38</f>
        <v>0</v>
      </c>
      <c r="L191" s="44">
        <f>+'Post Oak-Jefferson'!C53</f>
        <v>2</v>
      </c>
      <c r="M191" s="44">
        <v>7</v>
      </c>
      <c r="N191" s="44">
        <f>+C191+G191+K191+L191+M191</f>
        <v>152</v>
      </c>
      <c r="O191" s="64" t="str">
        <f>+B191</f>
        <v>Ed Foffle</v>
      </c>
      <c r="P191" s="6"/>
      <c r="U191" s="80">
        <f>+'Knob Noster-Low'!U43</f>
        <v>0</v>
      </c>
      <c r="V191" s="44">
        <f>+'Wbg SE1- Mont'!V38</f>
        <v>0</v>
      </c>
      <c r="W191" s="43"/>
      <c r="X191" s="43"/>
      <c r="Y191" s="43"/>
      <c r="Z191" s="44">
        <f>+'Knob Noster-Low'!V43</f>
        <v>0</v>
      </c>
      <c r="AA191" s="43"/>
      <c r="AB191" s="43"/>
      <c r="AC191" s="43"/>
      <c r="AD191" s="44">
        <f>+'Hazel Hill-Simpson'!V38</f>
        <v>0</v>
      </c>
      <c r="AE191" s="44">
        <f>+'Post Oak-Jefferson'!V53</f>
        <v>0</v>
      </c>
      <c r="AF191" s="44">
        <v>7</v>
      </c>
      <c r="AG191" s="44">
        <f>+V191+Z191+AD191+AE191+AF191</f>
        <v>7</v>
      </c>
      <c r="AH191" s="64">
        <f>+U191</f>
        <v>0</v>
      </c>
    </row>
    <row r="192" spans="2:34" ht="15.75">
      <c r="B192" s="33" t="s">
        <v>20</v>
      </c>
      <c r="C192" s="44">
        <f>SUM(C187:C191)</f>
        <v>27</v>
      </c>
      <c r="D192" s="43"/>
      <c r="E192" s="43"/>
      <c r="F192" s="43"/>
      <c r="G192" s="44">
        <f>SUM(G187:G191)</f>
        <v>902</v>
      </c>
      <c r="H192" s="43"/>
      <c r="I192" s="43"/>
      <c r="J192" s="43"/>
      <c r="K192" s="44">
        <f>SUM(K187:K191)</f>
        <v>0</v>
      </c>
      <c r="L192" s="44">
        <f>SUM(L187:L191)</f>
        <v>6</v>
      </c>
      <c r="M192" s="44">
        <f>SUM(M187:M191)</f>
        <v>38</v>
      </c>
      <c r="N192" s="44">
        <f>SUM(N187:N191)</f>
        <v>973</v>
      </c>
      <c r="O192" s="65" t="str">
        <f>+B192</f>
        <v>Total</v>
      </c>
      <c r="P192" s="14"/>
      <c r="U192" s="79">
        <f>+'Knob Noster-Low'!U44</f>
        <v>0</v>
      </c>
      <c r="V192" s="44">
        <f>+'Wbg SE1- Mont'!V39</f>
        <v>0</v>
      </c>
      <c r="W192" s="43"/>
      <c r="X192" s="43"/>
      <c r="Y192" s="43"/>
      <c r="Z192" s="44">
        <f>+'Knob Noster-Low'!V44</f>
        <v>0</v>
      </c>
      <c r="AA192" s="43"/>
      <c r="AB192" s="43"/>
      <c r="AC192" s="43"/>
      <c r="AD192" s="44">
        <f>+'Hazel Hill-Simpson'!V39</f>
        <v>0</v>
      </c>
      <c r="AE192" s="44">
        <f>+'Post Oak-Jefferson'!V54</f>
        <v>0</v>
      </c>
      <c r="AF192" s="44">
        <v>7</v>
      </c>
      <c r="AG192" s="44">
        <f>+V192+Z192+AD192+AE192+AF192</f>
        <v>7</v>
      </c>
      <c r="AH192" s="64">
        <f>+U192</f>
        <v>0</v>
      </c>
    </row>
    <row r="193" spans="2:34" s="87" customFormat="1" ht="15.75">
      <c r="B193" s="7"/>
      <c r="C193" s="53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/>
      <c r="U193" s="33" t="s">
        <v>20</v>
      </c>
      <c r="V193" s="44">
        <f>SUM(V188:V192)</f>
        <v>0</v>
      </c>
      <c r="W193" s="43"/>
      <c r="X193" s="43"/>
      <c r="Y193" s="43"/>
      <c r="Z193" s="44">
        <f>SUM(Z188:Z192)</f>
        <v>0</v>
      </c>
      <c r="AA193" s="43"/>
      <c r="AB193" s="43"/>
      <c r="AC193" s="43"/>
      <c r="AD193" s="44">
        <f>SUM(AD188:AD192)</f>
        <v>0</v>
      </c>
      <c r="AE193" s="44">
        <f>SUM(AE188:AE192)</f>
        <v>0</v>
      </c>
      <c r="AF193" s="44">
        <f>SUM(AF188:AF192)</f>
        <v>38</v>
      </c>
      <c r="AG193" s="44">
        <f>SUM(AG188:AG192)</f>
        <v>38</v>
      </c>
      <c r="AH193" s="65" t="str">
        <f>+U193</f>
        <v>Total</v>
      </c>
    </row>
    <row r="194" spans="2:246" s="87" customFormat="1" ht="15" thickBot="1">
      <c r="B194" s="469"/>
      <c r="C194" s="470" t="s">
        <v>32</v>
      </c>
      <c r="D194" s="470" t="s">
        <v>33</v>
      </c>
      <c r="E194" s="470" t="s">
        <v>34</v>
      </c>
      <c r="F194" s="471" t="s">
        <v>43</v>
      </c>
      <c r="G194" s="470" t="s">
        <v>36</v>
      </c>
      <c r="H194" s="470" t="s">
        <v>39</v>
      </c>
      <c r="I194" s="470" t="s">
        <v>14</v>
      </c>
      <c r="J194" s="470" t="s">
        <v>15</v>
      </c>
      <c r="K194" s="471" t="s">
        <v>38</v>
      </c>
      <c r="L194" s="471" t="s">
        <v>37</v>
      </c>
      <c r="M194" s="470" t="s">
        <v>18</v>
      </c>
      <c r="N194" s="470" t="s">
        <v>19</v>
      </c>
      <c r="O194" s="472"/>
      <c r="Q194" s="231"/>
      <c r="R194" s="231"/>
      <c r="S194" s="231"/>
      <c r="U194" s="231"/>
      <c r="V194" s="231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31"/>
      <c r="BO194" s="231"/>
      <c r="BP194" s="231"/>
      <c r="BQ194" s="231"/>
      <c r="BR194" s="231"/>
      <c r="BS194" s="231"/>
      <c r="BT194" s="231"/>
      <c r="BU194" s="231"/>
      <c r="BV194" s="231"/>
      <c r="BW194" s="231"/>
      <c r="BX194" s="231"/>
      <c r="BY194" s="231"/>
      <c r="BZ194" s="231"/>
      <c r="CA194" s="231"/>
      <c r="CB194" s="231"/>
      <c r="CC194" s="231"/>
      <c r="CD194" s="231"/>
      <c r="CE194" s="231"/>
      <c r="CF194" s="231"/>
      <c r="CG194" s="231"/>
      <c r="CH194" s="231"/>
      <c r="CI194" s="231"/>
      <c r="CJ194" s="231"/>
      <c r="CK194" s="231"/>
      <c r="CL194" s="231"/>
      <c r="CM194" s="231"/>
      <c r="CN194" s="231"/>
      <c r="CO194" s="231"/>
      <c r="CP194" s="231"/>
      <c r="CQ194" s="231"/>
      <c r="CR194" s="231"/>
      <c r="CS194" s="231"/>
      <c r="CT194" s="231"/>
      <c r="CU194" s="231"/>
      <c r="CV194" s="231"/>
      <c r="CW194" s="231"/>
      <c r="CX194" s="231"/>
      <c r="CY194" s="231"/>
      <c r="CZ194" s="231"/>
      <c r="DA194" s="231"/>
      <c r="DB194" s="231"/>
      <c r="DC194" s="231"/>
      <c r="DD194" s="231"/>
      <c r="DE194" s="231"/>
      <c r="DF194" s="231"/>
      <c r="DG194" s="231"/>
      <c r="DH194" s="231"/>
      <c r="DI194" s="231"/>
      <c r="DJ194" s="231"/>
      <c r="DK194" s="231"/>
      <c r="DL194" s="231"/>
      <c r="DM194" s="231"/>
      <c r="DN194" s="231"/>
      <c r="DO194" s="231"/>
      <c r="DP194" s="231"/>
      <c r="DQ194" s="231"/>
      <c r="DR194" s="231"/>
      <c r="DS194" s="231"/>
      <c r="DT194" s="231"/>
      <c r="DU194" s="231"/>
      <c r="DV194" s="231"/>
      <c r="DW194" s="231"/>
      <c r="DX194" s="231"/>
      <c r="DY194" s="231"/>
      <c r="DZ194" s="231"/>
      <c r="EA194" s="231"/>
      <c r="EB194" s="231"/>
      <c r="EC194" s="231"/>
      <c r="ED194" s="231"/>
      <c r="EE194" s="231"/>
      <c r="EF194" s="231"/>
      <c r="EG194" s="231"/>
      <c r="EH194" s="231"/>
      <c r="EI194" s="231"/>
      <c r="EJ194" s="231"/>
      <c r="EK194" s="231"/>
      <c r="EL194" s="231"/>
      <c r="EM194" s="231"/>
      <c r="EN194" s="231"/>
      <c r="EO194" s="231"/>
      <c r="EP194" s="231"/>
      <c r="EQ194" s="231"/>
      <c r="ER194" s="231"/>
      <c r="ES194" s="231"/>
      <c r="ET194" s="231"/>
      <c r="EU194" s="231"/>
      <c r="EV194" s="231"/>
      <c r="EW194" s="231"/>
      <c r="EX194" s="231"/>
      <c r="EY194" s="231"/>
      <c r="EZ194" s="231"/>
      <c r="FA194" s="231"/>
      <c r="FB194" s="231"/>
      <c r="FC194" s="231"/>
      <c r="FD194" s="231"/>
      <c r="FE194" s="231"/>
      <c r="FF194" s="231"/>
      <c r="FG194" s="231"/>
      <c r="FH194" s="231"/>
      <c r="FI194" s="231"/>
      <c r="FJ194" s="231"/>
      <c r="FK194" s="231"/>
      <c r="FL194" s="231"/>
      <c r="FM194" s="231"/>
      <c r="FN194" s="231"/>
      <c r="FO194" s="231"/>
      <c r="FP194" s="231"/>
      <c r="FQ194" s="231"/>
      <c r="FR194" s="231"/>
      <c r="FS194" s="231"/>
      <c r="FT194" s="231"/>
      <c r="FU194" s="231"/>
      <c r="FV194" s="231"/>
      <c r="FW194" s="231"/>
      <c r="FX194" s="231"/>
      <c r="FY194" s="231"/>
      <c r="FZ194" s="231"/>
      <c r="GA194" s="231"/>
      <c r="GB194" s="231"/>
      <c r="GC194" s="231"/>
      <c r="GD194" s="231"/>
      <c r="GE194" s="231"/>
      <c r="GF194" s="231"/>
      <c r="GG194" s="231"/>
      <c r="GH194" s="231"/>
      <c r="GI194" s="231"/>
      <c r="GJ194" s="231"/>
      <c r="GK194" s="231"/>
      <c r="GL194" s="231"/>
      <c r="GM194" s="231"/>
      <c r="GN194" s="231"/>
      <c r="GO194" s="231"/>
      <c r="GP194" s="231"/>
      <c r="GQ194" s="231"/>
      <c r="GR194" s="231"/>
      <c r="GS194" s="231"/>
      <c r="GT194" s="231"/>
      <c r="GU194" s="231"/>
      <c r="GV194" s="231"/>
      <c r="GW194" s="231"/>
      <c r="GX194" s="231"/>
      <c r="GY194" s="231"/>
      <c r="GZ194" s="231"/>
      <c r="HA194" s="231"/>
      <c r="HB194" s="231"/>
      <c r="HC194" s="231"/>
      <c r="HD194" s="231"/>
      <c r="HE194" s="231"/>
      <c r="HF194" s="231"/>
      <c r="HG194" s="231"/>
      <c r="HH194" s="231"/>
      <c r="HI194" s="231"/>
      <c r="HJ194" s="231"/>
      <c r="HK194" s="231"/>
      <c r="HL194" s="231"/>
      <c r="HM194" s="231"/>
      <c r="HN194" s="231"/>
      <c r="HO194" s="231"/>
      <c r="HP194" s="231"/>
      <c r="HQ194" s="231"/>
      <c r="HR194" s="231"/>
      <c r="HS194" s="231"/>
      <c r="HT194" s="231"/>
      <c r="HU194" s="231"/>
      <c r="HV194" s="231"/>
      <c r="HW194" s="231"/>
      <c r="HX194" s="231"/>
      <c r="HY194" s="231"/>
      <c r="HZ194" s="231"/>
      <c r="IA194" s="231"/>
      <c r="IB194" s="231"/>
      <c r="IC194" s="231"/>
      <c r="ID194" s="231"/>
      <c r="IE194" s="231"/>
      <c r="IF194" s="231"/>
      <c r="IG194" s="231"/>
      <c r="IH194" s="231"/>
      <c r="II194" s="231"/>
      <c r="IJ194" s="231"/>
      <c r="IK194" s="231"/>
      <c r="IL194" s="231"/>
    </row>
    <row r="195" spans="2:20" ht="16.5" thickTop="1">
      <c r="B195" s="202" t="s">
        <v>10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4" t="s">
        <v>10</v>
      </c>
      <c r="T195" s="5"/>
    </row>
    <row r="196" spans="2:15" ht="15.75">
      <c r="B196" s="431" t="str">
        <f>+Chilhowee!A6</f>
        <v>North Ward Alderman - Vote for One</v>
      </c>
      <c r="C196" s="246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48"/>
      <c r="O196" s="425" t="str">
        <f>B196</f>
        <v>North Ward Alderman - Vote for One</v>
      </c>
    </row>
    <row r="197" spans="2:15" ht="15.75">
      <c r="B197" s="431" t="str">
        <f>+Chilhowee!A7</f>
        <v>2 Year Term</v>
      </c>
      <c r="C197" s="246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48"/>
      <c r="O197" s="425" t="str">
        <f>B197</f>
        <v>2 Year Term</v>
      </c>
    </row>
    <row r="198" spans="2:15" ht="15.75">
      <c r="B198" s="80" t="str">
        <f>+Chilhowee!B8</f>
        <v>Mike DaVolt (Write-in)</v>
      </c>
      <c r="C198" s="43"/>
      <c r="D198" s="43"/>
      <c r="E198" s="43"/>
      <c r="F198" s="43"/>
      <c r="G198" s="43"/>
      <c r="H198" s="41"/>
      <c r="I198" s="37">
        <f>+Chilhowee!C8</f>
        <v>1</v>
      </c>
      <c r="J198" s="43"/>
      <c r="K198" s="43"/>
      <c r="L198" s="41"/>
      <c r="M198" s="37">
        <v>0</v>
      </c>
      <c r="N198" s="94">
        <f aca="true" t="shared" si="8" ref="N198:N205">SUM(I198:M198)</f>
        <v>1</v>
      </c>
      <c r="O198" s="186" t="str">
        <f>B198</f>
        <v>Mike DaVolt (Write-in)</v>
      </c>
    </row>
    <row r="199" spans="2:15" ht="15.75">
      <c r="B199" s="80" t="str">
        <f>+Chilhowee!B9</f>
        <v>Donnie Willcockson (Write-in)</v>
      </c>
      <c r="C199" s="43"/>
      <c r="D199" s="43"/>
      <c r="E199" s="43"/>
      <c r="F199" s="43"/>
      <c r="G199" s="43"/>
      <c r="H199" s="41"/>
      <c r="I199" s="37">
        <f>+Chilhowee!C9</f>
        <v>1</v>
      </c>
      <c r="J199" s="43"/>
      <c r="K199" s="43"/>
      <c r="L199" s="41"/>
      <c r="M199" s="37">
        <v>0</v>
      </c>
      <c r="N199" s="94">
        <f t="shared" si="8"/>
        <v>1</v>
      </c>
      <c r="O199" s="186" t="str">
        <f>B199</f>
        <v>Donnie Willcockson (Write-in)</v>
      </c>
    </row>
    <row r="200" spans="2:15" ht="15.75">
      <c r="B200" s="80" t="str">
        <f>+Chilhowee!B10</f>
        <v>Robert Bursby (Write-in)</v>
      </c>
      <c r="C200" s="43"/>
      <c r="D200" s="43"/>
      <c r="E200" s="43"/>
      <c r="F200" s="43"/>
      <c r="G200" s="43"/>
      <c r="H200" s="41"/>
      <c r="I200" s="37">
        <f>+Chilhowee!C10</f>
        <v>4</v>
      </c>
      <c r="J200" s="43"/>
      <c r="K200" s="43"/>
      <c r="L200" s="41"/>
      <c r="M200" s="37">
        <v>0</v>
      </c>
      <c r="N200" s="94">
        <f t="shared" si="8"/>
        <v>4</v>
      </c>
      <c r="O200" s="134" t="str">
        <f>+B200</f>
        <v>Robert Bursby (Write-in)</v>
      </c>
    </row>
    <row r="201" spans="2:15" ht="15.75">
      <c r="B201" s="80" t="str">
        <f>+Chilhowee!B11</f>
        <v>Steve Pope (Write-in)</v>
      </c>
      <c r="C201" s="43"/>
      <c r="D201" s="43"/>
      <c r="E201" s="43"/>
      <c r="F201" s="43"/>
      <c r="G201" s="43"/>
      <c r="H201" s="41"/>
      <c r="I201" s="37">
        <f>+Chilhowee!C11</f>
        <v>1</v>
      </c>
      <c r="J201" s="43"/>
      <c r="K201" s="43"/>
      <c r="L201" s="41"/>
      <c r="M201" s="37">
        <v>0</v>
      </c>
      <c r="N201" s="94">
        <f t="shared" si="8"/>
        <v>1</v>
      </c>
      <c r="O201" s="134" t="str">
        <f>+B201</f>
        <v>Steve Pope (Write-in)</v>
      </c>
    </row>
    <row r="202" spans="2:15" ht="15.75">
      <c r="B202" s="80" t="str">
        <f>+Chilhowee!B12</f>
        <v>Belinda Watson (Write -in)</v>
      </c>
      <c r="C202" s="43"/>
      <c r="D202" s="43"/>
      <c r="E202" s="43"/>
      <c r="F202" s="43"/>
      <c r="G202" s="43"/>
      <c r="H202" s="41"/>
      <c r="I202" s="37">
        <f>+Chilhowee!C12</f>
        <v>1</v>
      </c>
      <c r="J202" s="43"/>
      <c r="K202" s="43"/>
      <c r="L202" s="41"/>
      <c r="M202" s="37">
        <v>0</v>
      </c>
      <c r="N202" s="94">
        <f t="shared" si="8"/>
        <v>1</v>
      </c>
      <c r="O202" s="134" t="str">
        <f>B202</f>
        <v>Belinda Watson (Write -in)</v>
      </c>
    </row>
    <row r="203" spans="2:15" ht="15.75">
      <c r="B203" s="80" t="str">
        <f>+Chilhowee!B13</f>
        <v>Donnie E Willcockson (Write-in)</v>
      </c>
      <c r="C203" s="43"/>
      <c r="D203" s="43"/>
      <c r="E203" s="43"/>
      <c r="F203" s="43"/>
      <c r="G203" s="43"/>
      <c r="H203" s="41"/>
      <c r="I203" s="37">
        <f>+Chilhowee!C13</f>
        <v>1</v>
      </c>
      <c r="J203" s="43"/>
      <c r="K203" s="43"/>
      <c r="L203" s="41"/>
      <c r="M203" s="37">
        <v>0</v>
      </c>
      <c r="N203" s="94">
        <f t="shared" si="8"/>
        <v>1</v>
      </c>
      <c r="O203" s="134" t="str">
        <f>+B203</f>
        <v>Donnie E Willcockson (Write-in)</v>
      </c>
    </row>
    <row r="204" spans="2:15" ht="15.75">
      <c r="B204" s="80" t="str">
        <f>+Chilhowee!B14</f>
        <v>James Johnson (Write-in)</v>
      </c>
      <c r="C204" s="43"/>
      <c r="D204" s="43"/>
      <c r="E204" s="43"/>
      <c r="F204" s="43"/>
      <c r="G204" s="43"/>
      <c r="H204" s="41"/>
      <c r="I204" s="37">
        <f>+Chilhowee!C14</f>
        <v>2</v>
      </c>
      <c r="J204" s="43"/>
      <c r="K204" s="43"/>
      <c r="L204" s="41"/>
      <c r="M204" s="37">
        <v>0</v>
      </c>
      <c r="N204" s="94">
        <f t="shared" si="8"/>
        <v>2</v>
      </c>
      <c r="O204" s="134" t="str">
        <f>+B204</f>
        <v>James Johnson (Write-in)</v>
      </c>
    </row>
    <row r="205" spans="2:15" ht="15.75">
      <c r="B205" s="80" t="str">
        <f>+Chilhowee!B15</f>
        <v>Jim Johnson (Write-in)</v>
      </c>
      <c r="C205" s="43"/>
      <c r="D205" s="43"/>
      <c r="E205" s="43"/>
      <c r="F205" s="43"/>
      <c r="G205" s="43"/>
      <c r="H205" s="41"/>
      <c r="I205" s="37">
        <f>+Chilhowee!C15</f>
        <v>3</v>
      </c>
      <c r="J205" s="43"/>
      <c r="K205" s="43"/>
      <c r="L205" s="41"/>
      <c r="M205" s="37">
        <v>1</v>
      </c>
      <c r="N205" s="94">
        <f t="shared" si="8"/>
        <v>4</v>
      </c>
      <c r="O205" s="134" t="str">
        <f>+B205</f>
        <v>Jim Johnson (Write-in)</v>
      </c>
    </row>
    <row r="206" spans="2:15" ht="15.75">
      <c r="B206" s="33" t="s">
        <v>20</v>
      </c>
      <c r="C206" s="43"/>
      <c r="D206" s="43"/>
      <c r="E206" s="43"/>
      <c r="F206" s="43"/>
      <c r="G206" s="43"/>
      <c r="H206" s="41"/>
      <c r="I206" s="44">
        <f>SUM(I198:I205)</f>
        <v>14</v>
      </c>
      <c r="J206" s="43"/>
      <c r="K206" s="43"/>
      <c r="L206" s="41"/>
      <c r="M206" s="44">
        <f>SUM(M198:M205)</f>
        <v>1</v>
      </c>
      <c r="N206" s="44">
        <f>SUM(N198:N205)</f>
        <v>15</v>
      </c>
      <c r="O206" s="185" t="str">
        <f>B206</f>
        <v>Total</v>
      </c>
    </row>
    <row r="207" spans="2:15" ht="15">
      <c r="B207" s="81"/>
      <c r="C207" s="246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48"/>
      <c r="O207" s="82"/>
    </row>
    <row r="208" spans="2:15" ht="15.75">
      <c r="B208" s="431" t="str">
        <f>+Chilhowee!A16</f>
        <v>South Ward Alderman - Vote for One</v>
      </c>
      <c r="C208" s="246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48"/>
      <c r="O208" s="425" t="str">
        <f>B208</f>
        <v>South Ward Alderman - Vote for One</v>
      </c>
    </row>
    <row r="209" spans="2:15" ht="15.75">
      <c r="B209" s="431" t="str">
        <f>+Chilhowee!A17</f>
        <v>2 Year Term</v>
      </c>
      <c r="C209" s="246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48"/>
      <c r="O209" s="425" t="str">
        <f>B209</f>
        <v>2 Year Term</v>
      </c>
    </row>
    <row r="210" spans="2:15" ht="15.75">
      <c r="B210" s="79" t="str">
        <f>+Chilhowee!B18</f>
        <v>Kenneth Slayor</v>
      </c>
      <c r="C210" s="58"/>
      <c r="D210" s="43"/>
      <c r="E210" s="43"/>
      <c r="F210" s="43"/>
      <c r="G210" s="43"/>
      <c r="H210" s="43"/>
      <c r="I210" s="35">
        <f>+Chilhowee!C18</f>
        <v>13</v>
      </c>
      <c r="J210" s="43"/>
      <c r="K210" s="43"/>
      <c r="L210" s="43"/>
      <c r="M210" s="35">
        <v>2</v>
      </c>
      <c r="N210" s="44">
        <f>SUM(I210:M210)</f>
        <v>15</v>
      </c>
      <c r="O210" s="134" t="str">
        <f>+B210</f>
        <v>Kenneth Slayor</v>
      </c>
    </row>
    <row r="211" spans="2:15" ht="15.75">
      <c r="B211" s="79" t="str">
        <f>+Chilhowee!B19</f>
        <v>Belinda Watson (Write -in)</v>
      </c>
      <c r="C211" s="58"/>
      <c r="D211" s="43"/>
      <c r="E211" s="43"/>
      <c r="F211" s="43"/>
      <c r="G211" s="43"/>
      <c r="H211" s="43"/>
      <c r="I211" s="35">
        <f>+Chilhowee!C19</f>
        <v>7</v>
      </c>
      <c r="J211" s="43"/>
      <c r="K211" s="43"/>
      <c r="L211" s="43"/>
      <c r="M211" s="35">
        <v>0</v>
      </c>
      <c r="N211" s="44">
        <f>SUM(I211:M211)</f>
        <v>7</v>
      </c>
      <c r="O211" s="134" t="str">
        <f>+B211</f>
        <v>Belinda Watson (Write -in)</v>
      </c>
    </row>
    <row r="212" spans="2:15" ht="15.75">
      <c r="B212" s="79" t="str">
        <f>+Chilhowee!B20</f>
        <v>Balina Watson (Write-in)</v>
      </c>
      <c r="C212" s="58"/>
      <c r="D212" s="43"/>
      <c r="E212" s="43"/>
      <c r="F212" s="43"/>
      <c r="G212" s="43"/>
      <c r="H212" s="43"/>
      <c r="I212" s="35">
        <f>+Chilhowee!C20</f>
        <v>1</v>
      </c>
      <c r="J212" s="43"/>
      <c r="K212" s="43"/>
      <c r="L212" s="43"/>
      <c r="M212" s="35">
        <v>0</v>
      </c>
      <c r="N212" s="44">
        <f>SUM(I212:M212)</f>
        <v>1</v>
      </c>
      <c r="O212" s="134" t="str">
        <f>+B212</f>
        <v>Balina Watson (Write-in)</v>
      </c>
    </row>
    <row r="213" spans="2:15" ht="15.75">
      <c r="B213" s="79" t="str">
        <f>+Chilhowee!B21</f>
        <v>Belinda Oswley (Write-in)</v>
      </c>
      <c r="C213" s="58"/>
      <c r="D213" s="43"/>
      <c r="E213" s="43"/>
      <c r="F213" s="43"/>
      <c r="G213" s="43"/>
      <c r="H213" s="43"/>
      <c r="I213" s="35">
        <f>+Chilhowee!C21</f>
        <v>1</v>
      </c>
      <c r="J213" s="43"/>
      <c r="K213" s="43"/>
      <c r="L213" s="43"/>
      <c r="M213" s="35">
        <v>0</v>
      </c>
      <c r="N213" s="44">
        <f>SUM(I213:M213)</f>
        <v>1</v>
      </c>
      <c r="O213" s="134" t="str">
        <f>+B213</f>
        <v>Belinda Oswley (Write-in)</v>
      </c>
    </row>
    <row r="214" spans="2:15" ht="15.75">
      <c r="B214" s="79" t="str">
        <f>+Chilhowee!B22</f>
        <v>Melissa Watson (Write-in)</v>
      </c>
      <c r="C214" s="58"/>
      <c r="D214" s="43"/>
      <c r="E214" s="43"/>
      <c r="F214" s="43"/>
      <c r="G214" s="43"/>
      <c r="H214" s="43"/>
      <c r="I214" s="35">
        <f>+Chilhowee!C22</f>
        <v>1</v>
      </c>
      <c r="J214" s="43"/>
      <c r="K214" s="43"/>
      <c r="L214" s="43"/>
      <c r="M214" s="35">
        <v>0</v>
      </c>
      <c r="N214" s="44">
        <f>SUM(I214:M214)</f>
        <v>1</v>
      </c>
      <c r="O214" s="134" t="str">
        <f>+B214</f>
        <v>Melissa Watson (Write-in)</v>
      </c>
    </row>
    <row r="215" spans="2:15" ht="15.75">
      <c r="B215" s="77" t="s">
        <v>20</v>
      </c>
      <c r="C215" s="58"/>
      <c r="D215" s="43"/>
      <c r="E215" s="43"/>
      <c r="F215" s="43"/>
      <c r="G215" s="43"/>
      <c r="H215" s="43"/>
      <c r="I215" s="227">
        <f>SUM(I210:I214)</f>
        <v>23</v>
      </c>
      <c r="J215" s="43"/>
      <c r="K215" s="43"/>
      <c r="L215" s="43"/>
      <c r="M215" s="333">
        <f>SUM(M210:M214)</f>
        <v>2</v>
      </c>
      <c r="N215" s="227">
        <f>SUM(N210:N214)</f>
        <v>25</v>
      </c>
      <c r="O215" s="185" t="str">
        <f>B215</f>
        <v>Total</v>
      </c>
    </row>
    <row r="216" spans="2:20" s="87" customFormat="1" ht="14.25">
      <c r="B216" s="473"/>
      <c r="C216" s="474" t="s">
        <v>32</v>
      </c>
      <c r="D216" s="474" t="s">
        <v>33</v>
      </c>
      <c r="E216" s="474" t="s">
        <v>34</v>
      </c>
      <c r="F216" s="471" t="s">
        <v>43</v>
      </c>
      <c r="G216" s="474" t="s">
        <v>36</v>
      </c>
      <c r="H216" s="474" t="s">
        <v>39</v>
      </c>
      <c r="I216" s="474" t="s">
        <v>14</v>
      </c>
      <c r="J216" s="474" t="s">
        <v>15</v>
      </c>
      <c r="K216" s="471" t="s">
        <v>38</v>
      </c>
      <c r="L216" s="471" t="s">
        <v>37</v>
      </c>
      <c r="M216" s="474" t="s">
        <v>18</v>
      </c>
      <c r="N216" s="474" t="s">
        <v>19</v>
      </c>
      <c r="O216" s="475"/>
      <c r="P216"/>
      <c r="T216" s="231"/>
    </row>
    <row r="217" spans="2:20" s="87" customFormat="1" ht="15.75">
      <c r="B217" s="16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332"/>
      <c r="P217"/>
      <c r="T217" s="231"/>
    </row>
    <row r="218" spans="2:15" ht="15" thickBot="1">
      <c r="B218" s="469"/>
      <c r="C218" s="470" t="s">
        <v>32</v>
      </c>
      <c r="D218" s="470" t="s">
        <v>33</v>
      </c>
      <c r="E218" s="470" t="s">
        <v>34</v>
      </c>
      <c r="F218" s="471" t="s">
        <v>43</v>
      </c>
      <c r="G218" s="470" t="s">
        <v>36</v>
      </c>
      <c r="H218" s="470" t="s">
        <v>39</v>
      </c>
      <c r="I218" s="470" t="s">
        <v>14</v>
      </c>
      <c r="J218" s="470" t="s">
        <v>15</v>
      </c>
      <c r="K218" s="471" t="s">
        <v>38</v>
      </c>
      <c r="L218" s="471" t="s">
        <v>37</v>
      </c>
      <c r="M218" s="470" t="s">
        <v>18</v>
      </c>
      <c r="N218" s="470" t="s">
        <v>19</v>
      </c>
      <c r="O218" s="472"/>
    </row>
    <row r="219" spans="2:15" ht="16.5" thickTop="1">
      <c r="B219" s="12" t="s">
        <v>8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13" t="s">
        <v>8</v>
      </c>
    </row>
    <row r="220" spans="2:15" ht="15.75">
      <c r="B220" s="427" t="str">
        <f>+Chilhowee!A25</f>
        <v> Director - Vote for Three</v>
      </c>
      <c r="C220" s="246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48"/>
      <c r="O220" s="425" t="str">
        <f aca="true" t="shared" si="9" ref="O220:O231">B220</f>
        <v> Director - Vote for Three</v>
      </c>
    </row>
    <row r="221" spans="2:15" ht="14.25" customHeight="1">
      <c r="B221" s="427" t="str">
        <f>+Chilhowee!A26</f>
        <v>3 Year Term</v>
      </c>
      <c r="C221" s="246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48"/>
      <c r="O221" s="425" t="str">
        <f t="shared" si="9"/>
        <v>3 Year Term</v>
      </c>
    </row>
    <row r="222" spans="2:15" ht="14.25" customHeight="1">
      <c r="B222" s="79" t="str">
        <f>+Chilhowee!B27</f>
        <v>Dan Malott</v>
      </c>
      <c r="C222" s="43"/>
      <c r="D222" s="43"/>
      <c r="E222" s="41"/>
      <c r="F222" s="37">
        <f>+'Kingsville-NH-SH-RoseHill'!C72</f>
        <v>0</v>
      </c>
      <c r="G222" s="41"/>
      <c r="H222" s="35">
        <f>+'Centerview-Columbus'!C31</f>
        <v>6</v>
      </c>
      <c r="I222" s="35">
        <f>+Chilhowee!C27</f>
        <v>35</v>
      </c>
      <c r="J222" s="43"/>
      <c r="K222" s="41"/>
      <c r="L222" s="37">
        <f>+'Post Oak-Jefferson'!C28</f>
        <v>1</v>
      </c>
      <c r="M222" s="71">
        <v>5</v>
      </c>
      <c r="N222" s="44">
        <f aca="true" t="shared" si="10" ref="N222:N230">SUM(C222:M222)</f>
        <v>47</v>
      </c>
      <c r="O222" s="64" t="str">
        <f t="shared" si="9"/>
        <v>Dan Malott</v>
      </c>
    </row>
    <row r="223" spans="2:15" ht="14.25" customHeight="1">
      <c r="B223" s="79" t="str">
        <f>+Chilhowee!B28</f>
        <v>Matthew D. West</v>
      </c>
      <c r="C223" s="43"/>
      <c r="D223" s="43"/>
      <c r="E223" s="41"/>
      <c r="F223" s="37">
        <f>+'Kingsville-NH-SH-RoseHill'!C73</f>
        <v>1</v>
      </c>
      <c r="G223" s="41"/>
      <c r="H223" s="35">
        <f>+'Centerview-Columbus'!C32</f>
        <v>2</v>
      </c>
      <c r="I223" s="35">
        <f>+Chilhowee!C28</f>
        <v>24</v>
      </c>
      <c r="J223" s="43"/>
      <c r="K223" s="41"/>
      <c r="L223" s="37">
        <f>+'Post Oak-Jefferson'!C29</f>
        <v>3</v>
      </c>
      <c r="M223" s="71">
        <v>2</v>
      </c>
      <c r="N223" s="44">
        <f t="shared" si="10"/>
        <v>32</v>
      </c>
      <c r="O223" s="64" t="str">
        <f t="shared" si="9"/>
        <v>Matthew D. West</v>
      </c>
    </row>
    <row r="224" spans="2:15" ht="14.25" customHeight="1">
      <c r="B224" s="79" t="str">
        <f>+Chilhowee!B29</f>
        <v>Matt Owsley</v>
      </c>
      <c r="C224" s="43"/>
      <c r="D224" s="43"/>
      <c r="E224" s="41"/>
      <c r="F224" s="37">
        <f>+'Kingsville-NH-SH-RoseHill'!C74</f>
        <v>0</v>
      </c>
      <c r="G224" s="41"/>
      <c r="H224" s="35">
        <f>+'Centerview-Columbus'!C33</f>
        <v>6</v>
      </c>
      <c r="I224" s="35">
        <f>+Chilhowee!C29</f>
        <v>56</v>
      </c>
      <c r="J224" s="43"/>
      <c r="K224" s="41"/>
      <c r="L224" s="37">
        <f>+'Post Oak-Jefferson'!C30</f>
        <v>4</v>
      </c>
      <c r="M224" s="71">
        <v>7</v>
      </c>
      <c r="N224" s="44">
        <f t="shared" si="10"/>
        <v>73</v>
      </c>
      <c r="O224" s="64" t="str">
        <f t="shared" si="9"/>
        <v>Matt Owsley</v>
      </c>
    </row>
    <row r="225" spans="2:15" ht="14.25" customHeight="1">
      <c r="B225" s="79" t="str">
        <f>+Chilhowee!B30</f>
        <v>Randy James Burford</v>
      </c>
      <c r="C225" s="43"/>
      <c r="D225" s="43"/>
      <c r="E225" s="41"/>
      <c r="F225" s="37">
        <f>+'Kingsville-NH-SH-RoseHill'!C75</f>
        <v>0</v>
      </c>
      <c r="G225" s="41"/>
      <c r="H225" s="35">
        <f>+'Centerview-Columbus'!C34</f>
        <v>0</v>
      </c>
      <c r="I225" s="35">
        <f>+Chilhowee!C30</f>
        <v>20</v>
      </c>
      <c r="J225" s="43"/>
      <c r="K225" s="41"/>
      <c r="L225" s="37">
        <f>+'Post Oak-Jefferson'!C31</f>
        <v>0</v>
      </c>
      <c r="M225" s="71">
        <v>3</v>
      </c>
      <c r="N225" s="44">
        <f t="shared" si="10"/>
        <v>23</v>
      </c>
      <c r="O225" s="64" t="str">
        <f>B225</f>
        <v>Randy James Burford</v>
      </c>
    </row>
    <row r="226" spans="2:16" ht="14.25" customHeight="1">
      <c r="B226" s="79" t="str">
        <f>+Chilhowee!B31</f>
        <v>Patrick Harness</v>
      </c>
      <c r="C226" s="43"/>
      <c r="D226" s="43"/>
      <c r="E226" s="41"/>
      <c r="F226" s="325">
        <f>+'Kingsville-NH-SH-RoseHill'!C76</f>
        <v>1</v>
      </c>
      <c r="G226" s="41"/>
      <c r="H226" s="35">
        <f>+'Centerview-Columbus'!C35</f>
        <v>12</v>
      </c>
      <c r="I226" s="35">
        <f>+Chilhowee!C31</f>
        <v>62</v>
      </c>
      <c r="J226" s="43"/>
      <c r="K226" s="41"/>
      <c r="L226" s="37">
        <f>+'Post Oak-Jefferson'!C32</f>
        <v>7</v>
      </c>
      <c r="M226" s="71">
        <v>4</v>
      </c>
      <c r="N226" s="44">
        <f t="shared" si="10"/>
        <v>86</v>
      </c>
      <c r="O226" s="327" t="str">
        <f>+Chilhowee!B31</f>
        <v>Patrick Harness</v>
      </c>
      <c r="P226" s="393"/>
    </row>
    <row r="227" spans="2:16" ht="14.25" customHeight="1">
      <c r="B227" s="79" t="str">
        <f>+Chilhowee!B32</f>
        <v>Mylissa Jennings</v>
      </c>
      <c r="C227" s="43"/>
      <c r="D227" s="43"/>
      <c r="E227" s="41"/>
      <c r="F227" s="325">
        <f>+'Kingsville-NH-SH-RoseHill'!C77</f>
        <v>1</v>
      </c>
      <c r="G227" s="41"/>
      <c r="H227" s="35">
        <f>+'Centerview-Columbus'!C36</f>
        <v>3</v>
      </c>
      <c r="I227" s="35">
        <f>+Chilhowee!C32</f>
        <v>77</v>
      </c>
      <c r="J227" s="43"/>
      <c r="K227" s="41"/>
      <c r="L227" s="37">
        <f>+'Post Oak-Jefferson'!C33</f>
        <v>9</v>
      </c>
      <c r="M227" s="71">
        <v>6</v>
      </c>
      <c r="N227" s="44">
        <f t="shared" si="10"/>
        <v>96</v>
      </c>
      <c r="O227" s="327" t="str">
        <f>+Chilhowee!B32</f>
        <v>Mylissa Jennings</v>
      </c>
      <c r="P227" s="393"/>
    </row>
    <row r="228" spans="2:16" ht="14.25" customHeight="1">
      <c r="B228" s="79" t="str">
        <f>+Chilhowee!B33</f>
        <v>Mathew V. Arne</v>
      </c>
      <c r="C228" s="43"/>
      <c r="D228" s="43"/>
      <c r="E228" s="41"/>
      <c r="F228" s="325">
        <f>+'Kingsville-NH-SH-RoseHill'!C78</f>
        <v>0</v>
      </c>
      <c r="G228" s="41"/>
      <c r="H228" s="35">
        <f>+'Centerview-Columbus'!C37</f>
        <v>4</v>
      </c>
      <c r="I228" s="35">
        <f>+Chilhowee!C33</f>
        <v>61</v>
      </c>
      <c r="J228" s="43"/>
      <c r="K228" s="41"/>
      <c r="L228" s="37">
        <f>+'Post Oak-Jefferson'!C34</f>
        <v>9</v>
      </c>
      <c r="M228" s="71">
        <v>3</v>
      </c>
      <c r="N228" s="44">
        <f t="shared" si="10"/>
        <v>77</v>
      </c>
      <c r="O228" s="327" t="str">
        <f>+Chilhowee!B33</f>
        <v>Mathew V. Arne</v>
      </c>
      <c r="P228" s="393"/>
    </row>
    <row r="229" spans="2:16" ht="14.25" customHeight="1">
      <c r="B229" s="79" t="str">
        <f>+Chilhowee!B34</f>
        <v>Willie Tichenor</v>
      </c>
      <c r="C229" s="43"/>
      <c r="D229" s="43"/>
      <c r="E229" s="41"/>
      <c r="F229" s="326">
        <f>+'Kingsville-NH-SH-RoseHill'!C79</f>
        <v>0</v>
      </c>
      <c r="G229" s="41"/>
      <c r="H229" s="35">
        <f>+'Centerview-Columbus'!C38</f>
        <v>1</v>
      </c>
      <c r="I229" s="35">
        <f>+Chilhowee!C34</f>
        <v>6</v>
      </c>
      <c r="J229" s="43"/>
      <c r="K229" s="41"/>
      <c r="L229" s="37">
        <f>+'Post Oak-Jefferson'!C35</f>
        <v>1</v>
      </c>
      <c r="M229" s="71">
        <v>1</v>
      </c>
      <c r="N229" s="44">
        <f t="shared" si="10"/>
        <v>9</v>
      </c>
      <c r="O229" s="327" t="str">
        <f>+Chilhowee!B34</f>
        <v>Willie Tichenor</v>
      </c>
      <c r="P229" s="393"/>
    </row>
    <row r="230" spans="2:15" ht="14.25" customHeight="1">
      <c r="B230" s="79">
        <f>+Chilhowee!B35</f>
        <v>0</v>
      </c>
      <c r="C230" s="43"/>
      <c r="D230" s="43"/>
      <c r="E230" s="41"/>
      <c r="F230" s="48">
        <f>+'Kingsville-NH-SH-RoseHill'!C80</f>
        <v>0</v>
      </c>
      <c r="G230" s="41"/>
      <c r="H230" s="35">
        <f>+'Centerview-Columbus'!C39</f>
        <v>0</v>
      </c>
      <c r="I230" s="35">
        <f>+Chilhowee!C35</f>
        <v>0</v>
      </c>
      <c r="J230" s="43"/>
      <c r="K230" s="41"/>
      <c r="L230" s="37">
        <f>+'Post Oak-Jefferson'!C36</f>
        <v>0</v>
      </c>
      <c r="M230" s="71">
        <v>0</v>
      </c>
      <c r="N230" s="44">
        <f t="shared" si="10"/>
        <v>0</v>
      </c>
      <c r="O230" s="64">
        <f>+Chilhowee!B35</f>
        <v>0</v>
      </c>
    </row>
    <row r="231" spans="2:15" ht="15.75">
      <c r="B231" s="77" t="s">
        <v>20</v>
      </c>
      <c r="C231" s="43"/>
      <c r="D231" s="43"/>
      <c r="E231" s="41"/>
      <c r="F231" s="44">
        <f>SUM(F221:F230)</f>
        <v>3</v>
      </c>
      <c r="G231" s="41"/>
      <c r="H231" s="44">
        <f>SUM(H221:H230)</f>
        <v>34</v>
      </c>
      <c r="I231" s="44">
        <f>SUM(I221:I230)</f>
        <v>341</v>
      </c>
      <c r="J231" s="43"/>
      <c r="K231" s="41"/>
      <c r="L231" s="407">
        <f>SUM(L221:L230)</f>
        <v>34</v>
      </c>
      <c r="M231" s="44">
        <f>SUM(M221:M230)</f>
        <v>31</v>
      </c>
      <c r="N231" s="44">
        <f>SUM(N222:N230)</f>
        <v>443</v>
      </c>
      <c r="O231" s="65" t="str">
        <f t="shared" si="9"/>
        <v>Total</v>
      </c>
    </row>
    <row r="232" spans="2:15" ht="15.75" thickBot="1">
      <c r="B232" s="10"/>
      <c r="C232" s="50"/>
      <c r="D232" s="50"/>
      <c r="E232" s="50"/>
      <c r="F232" s="50"/>
      <c r="G232" s="50"/>
      <c r="H232" s="54"/>
      <c r="I232" s="54"/>
      <c r="J232" s="50"/>
      <c r="K232" s="50"/>
      <c r="L232" s="50"/>
      <c r="M232" s="54"/>
      <c r="N232" s="54"/>
      <c r="O232" s="70"/>
    </row>
    <row r="233" spans="2:15" s="87" customFormat="1" ht="15.75" thickBot="1" thickTop="1">
      <c r="B233" s="469"/>
      <c r="C233" s="470" t="s">
        <v>32</v>
      </c>
      <c r="D233" s="470" t="s">
        <v>33</v>
      </c>
      <c r="E233" s="470" t="s">
        <v>34</v>
      </c>
      <c r="F233" s="471" t="s">
        <v>43</v>
      </c>
      <c r="G233" s="470" t="s">
        <v>36</v>
      </c>
      <c r="H233" s="470" t="s">
        <v>39</v>
      </c>
      <c r="I233" s="470" t="s">
        <v>14</v>
      </c>
      <c r="J233" s="470" t="s">
        <v>15</v>
      </c>
      <c r="K233" s="471" t="s">
        <v>38</v>
      </c>
      <c r="L233" s="471" t="s">
        <v>37</v>
      </c>
      <c r="M233" s="470" t="s">
        <v>18</v>
      </c>
      <c r="N233" s="470" t="s">
        <v>19</v>
      </c>
      <c r="O233" s="472"/>
    </row>
    <row r="234" spans="2:15" ht="16.5" thickTop="1">
      <c r="B234" s="202" t="s">
        <v>11</v>
      </c>
      <c r="C234" s="213"/>
      <c r="D234" s="213"/>
      <c r="E234" s="214"/>
      <c r="F234" s="305"/>
      <c r="G234" s="214"/>
      <c r="H234" s="214"/>
      <c r="I234" s="214"/>
      <c r="J234" s="214"/>
      <c r="K234" s="305"/>
      <c r="L234" s="305"/>
      <c r="M234" s="214"/>
      <c r="N234" s="214"/>
      <c r="O234" s="204" t="s">
        <v>11</v>
      </c>
    </row>
    <row r="235" spans="2:15" ht="15.75">
      <c r="B235" s="427" t="str">
        <f>+'Kingsville-NH-SH-RoseHill'!A35</f>
        <v>Mayor Vote for One</v>
      </c>
      <c r="C235" s="394"/>
      <c r="D235" s="395"/>
      <c r="E235" s="395"/>
      <c r="F235" s="395"/>
      <c r="G235" s="395"/>
      <c r="H235" s="395"/>
      <c r="I235" s="395"/>
      <c r="J235" s="395"/>
      <c r="K235" s="395"/>
      <c r="L235" s="395"/>
      <c r="M235" s="396"/>
      <c r="N235" s="397"/>
      <c r="O235" s="426" t="str">
        <f>+B235</f>
        <v>Mayor Vote for One</v>
      </c>
    </row>
    <row r="236" spans="2:15" ht="15.75">
      <c r="B236" s="427" t="str">
        <f>+'Kingsville-NH-SH-RoseHill'!B36</f>
        <v>2 Year Term</v>
      </c>
      <c r="C236" s="398"/>
      <c r="D236" s="252"/>
      <c r="E236" s="252"/>
      <c r="F236" s="252"/>
      <c r="G236" s="252"/>
      <c r="H236" s="252"/>
      <c r="I236" s="252"/>
      <c r="J236" s="252"/>
      <c r="K236" s="252"/>
      <c r="L236" s="252"/>
      <c r="M236" s="251"/>
      <c r="N236" s="399"/>
      <c r="O236" s="426" t="str">
        <f>+B236</f>
        <v>2 Year Term</v>
      </c>
    </row>
    <row r="237" spans="2:16" ht="15.75">
      <c r="B237" s="79" t="str">
        <f>+'Kingsville-NH-SH-RoseHill'!B37</f>
        <v>Lloyd L. Stever</v>
      </c>
      <c r="C237" s="400"/>
      <c r="D237" s="41"/>
      <c r="E237" s="41"/>
      <c r="F237" s="37">
        <f>+'Kingsville-NH-SH-RoseHill'!C37</f>
        <v>7</v>
      </c>
      <c r="G237" s="41"/>
      <c r="H237" s="41"/>
      <c r="I237" s="41"/>
      <c r="J237" s="41"/>
      <c r="K237" s="41"/>
      <c r="L237" s="41"/>
      <c r="M237" s="37">
        <v>5</v>
      </c>
      <c r="N237" s="55">
        <f>SUM(C237:M237)</f>
        <v>12</v>
      </c>
      <c r="O237" s="68" t="str">
        <f>+B237</f>
        <v>Lloyd L. Stever</v>
      </c>
      <c r="P237" s="5"/>
    </row>
    <row r="238" spans="2:16" ht="15.75">
      <c r="B238" s="79">
        <f>+'Kingsville-NH-SH-RoseHill'!B38</f>
        <v>0</v>
      </c>
      <c r="C238" s="400"/>
      <c r="D238" s="41"/>
      <c r="E238" s="41"/>
      <c r="F238" s="37">
        <f>+'Kingsville-NH-SH-RoseHill'!C38</f>
        <v>0</v>
      </c>
      <c r="G238" s="41"/>
      <c r="H238" s="41"/>
      <c r="I238" s="41"/>
      <c r="J238" s="41"/>
      <c r="K238" s="41"/>
      <c r="L238" s="41"/>
      <c r="M238" s="37">
        <v>0</v>
      </c>
      <c r="N238" s="55">
        <f>SUM(C238:M238)</f>
        <v>0</v>
      </c>
      <c r="O238" s="68">
        <f>+B238</f>
        <v>0</v>
      </c>
      <c r="P238" s="5"/>
    </row>
    <row r="239" spans="2:15" ht="15.75">
      <c r="B239" s="77" t="s">
        <v>20</v>
      </c>
      <c r="C239" s="400"/>
      <c r="D239" s="41"/>
      <c r="E239" s="41"/>
      <c r="F239" s="44">
        <f>SUM(F237:F238)</f>
        <v>7</v>
      </c>
      <c r="G239" s="41"/>
      <c r="H239" s="41"/>
      <c r="I239" s="41"/>
      <c r="J239" s="41"/>
      <c r="K239" s="41"/>
      <c r="L239" s="41"/>
      <c r="M239" s="44">
        <f>SUM(M237:M238)</f>
        <v>5</v>
      </c>
      <c r="N239" s="401">
        <f>SUM(N237:N238)</f>
        <v>12</v>
      </c>
      <c r="O239" s="69" t="str">
        <f>+B239</f>
        <v>Total</v>
      </c>
    </row>
    <row r="240" spans="2:15" ht="15.75">
      <c r="B240" s="77"/>
      <c r="C240" s="400"/>
      <c r="D240" s="41"/>
      <c r="E240" s="41"/>
      <c r="F240" s="56"/>
      <c r="G240" s="41"/>
      <c r="H240" s="41"/>
      <c r="I240" s="41"/>
      <c r="J240" s="41"/>
      <c r="K240" s="41"/>
      <c r="L240" s="41"/>
      <c r="M240" s="56"/>
      <c r="N240" s="402"/>
      <c r="O240" s="69"/>
    </row>
    <row r="241" spans="2:16" ht="15.75">
      <c r="B241" s="427" t="str">
        <f>+'Kingsville-NH-SH-RoseHill'!A40</f>
        <v>Alderman At Large-Vote for Two</v>
      </c>
      <c r="C241" s="398"/>
      <c r="D241" s="252"/>
      <c r="E241" s="252"/>
      <c r="F241" s="252"/>
      <c r="G241" s="252"/>
      <c r="H241" s="252"/>
      <c r="I241" s="252"/>
      <c r="J241" s="252"/>
      <c r="K241" s="252"/>
      <c r="L241" s="252"/>
      <c r="M241" s="251"/>
      <c r="N241" s="399"/>
      <c r="O241" s="21" t="str">
        <f>+B241</f>
        <v>Alderman At Large-Vote for Two</v>
      </c>
      <c r="P241" s="393"/>
    </row>
    <row r="242" spans="2:15" ht="15.75">
      <c r="B242" s="427" t="str">
        <f>+'Kingsville-NH-SH-RoseHill'!A41</f>
        <v>2 Year Term</v>
      </c>
      <c r="C242" s="398"/>
      <c r="D242" s="252"/>
      <c r="E242" s="252"/>
      <c r="F242" s="252"/>
      <c r="G242" s="252"/>
      <c r="H242" s="252"/>
      <c r="I242" s="252"/>
      <c r="J242" s="252"/>
      <c r="K242" s="252"/>
      <c r="L242" s="252"/>
      <c r="M242" s="251"/>
      <c r="N242" s="399"/>
      <c r="O242" s="426" t="str">
        <f>+B242</f>
        <v>2 Year Term</v>
      </c>
    </row>
    <row r="243" spans="2:15" ht="15.75">
      <c r="B243" s="80" t="str">
        <f>+'Kingsville-NH-SH-RoseHill'!B42</f>
        <v>Herbert Brockhaus</v>
      </c>
      <c r="C243" s="400"/>
      <c r="D243" s="41"/>
      <c r="E243" s="41"/>
      <c r="F243" s="37">
        <f>+'Kingsville-NH-SH-RoseHill'!C42</f>
        <v>7</v>
      </c>
      <c r="G243" s="41"/>
      <c r="H243" s="41"/>
      <c r="I243" s="41"/>
      <c r="J243" s="41"/>
      <c r="K243" s="41"/>
      <c r="L243" s="41"/>
      <c r="M243" s="37">
        <v>5</v>
      </c>
      <c r="N243" s="55">
        <f>SUM(C243:M243)</f>
        <v>12</v>
      </c>
      <c r="O243" s="68" t="str">
        <f>+B243</f>
        <v>Herbert Brockhaus</v>
      </c>
    </row>
    <row r="244" spans="2:15" ht="15.75">
      <c r="B244" s="80" t="str">
        <f>+'Kingsville-NH-SH-RoseHill'!B43</f>
        <v>John McRoy</v>
      </c>
      <c r="C244" s="400"/>
      <c r="D244" s="41"/>
      <c r="E244" s="41"/>
      <c r="F244" s="37">
        <f>+'Kingsville-NH-SH-RoseHill'!C43</f>
        <v>7</v>
      </c>
      <c r="G244" s="41"/>
      <c r="H244" s="41"/>
      <c r="I244" s="41"/>
      <c r="J244" s="41"/>
      <c r="K244" s="41"/>
      <c r="L244" s="41"/>
      <c r="M244" s="37">
        <v>4</v>
      </c>
      <c r="N244" s="55">
        <f>SUM(C244:M244)</f>
        <v>11</v>
      </c>
      <c r="O244" s="68" t="str">
        <f>+B244</f>
        <v>John McRoy</v>
      </c>
    </row>
    <row r="245" spans="2:15" ht="15.75">
      <c r="B245" s="80">
        <f>+'Kingsville-NH-SH-RoseHill'!B44</f>
        <v>0</v>
      </c>
      <c r="C245" s="400"/>
      <c r="D245" s="41"/>
      <c r="E245" s="41"/>
      <c r="F245" s="37">
        <f>+'Kingsville-NH-SH-RoseHill'!C44</f>
        <v>0</v>
      </c>
      <c r="G245" s="41"/>
      <c r="H245" s="41"/>
      <c r="I245" s="41"/>
      <c r="J245" s="41"/>
      <c r="K245" s="41"/>
      <c r="L245" s="41"/>
      <c r="M245" s="44">
        <v>0</v>
      </c>
      <c r="N245" s="401">
        <v>0</v>
      </c>
      <c r="O245" s="69"/>
    </row>
    <row r="246" spans="2:15" ht="15.75">
      <c r="B246" s="33" t="s">
        <v>20</v>
      </c>
      <c r="C246" s="403"/>
      <c r="D246" s="404"/>
      <c r="E246" s="404"/>
      <c r="F246" s="405">
        <f>SUM(F243:F245)</f>
        <v>14</v>
      </c>
      <c r="G246" s="404"/>
      <c r="H246" s="404"/>
      <c r="I246" s="404"/>
      <c r="J246" s="404"/>
      <c r="K246" s="404"/>
      <c r="L246" s="404"/>
      <c r="M246" s="405">
        <f>SUM(M243:M245)</f>
        <v>9</v>
      </c>
      <c r="N246" s="406">
        <f>SUM(N243:N245)</f>
        <v>23</v>
      </c>
      <c r="O246" s="69" t="str">
        <f>+B246</f>
        <v>Total</v>
      </c>
    </row>
    <row r="247" spans="2:15" ht="15">
      <c r="B247" s="76"/>
      <c r="C247" s="53"/>
      <c r="D247" s="46"/>
      <c r="E247" s="46"/>
      <c r="F247" s="46"/>
      <c r="G247" s="46"/>
      <c r="H247" s="46"/>
      <c r="I247" s="46"/>
      <c r="J247" s="46"/>
      <c r="K247" s="46"/>
      <c r="L247" s="46"/>
      <c r="M247" s="48"/>
      <c r="N247" s="47"/>
      <c r="O247" s="67"/>
    </row>
    <row r="248" spans="2:14" s="87" customFormat="1" ht="16.5" thickBot="1">
      <c r="B248" s="77"/>
      <c r="C248" s="53"/>
      <c r="D248" s="51"/>
      <c r="E248" s="51"/>
      <c r="F248" s="303"/>
      <c r="G248" s="312"/>
      <c r="H248" s="51"/>
      <c r="I248" s="51"/>
      <c r="J248" s="303"/>
      <c r="K248" s="303"/>
      <c r="L248" s="303"/>
      <c r="M248" s="303"/>
      <c r="N248" s="51"/>
    </row>
    <row r="249" spans="2:15" ht="15.75" thickBot="1" thickTop="1">
      <c r="B249" s="476"/>
      <c r="C249" s="477" t="s">
        <v>32</v>
      </c>
      <c r="D249" s="477" t="s">
        <v>33</v>
      </c>
      <c r="E249" s="477" t="s">
        <v>34</v>
      </c>
      <c r="F249" s="478" t="s">
        <v>35</v>
      </c>
      <c r="G249" s="479" t="s">
        <v>36</v>
      </c>
      <c r="H249" s="477" t="s">
        <v>39</v>
      </c>
      <c r="I249" s="477" t="s">
        <v>14</v>
      </c>
      <c r="J249" s="479" t="s">
        <v>15</v>
      </c>
      <c r="K249" s="478" t="s">
        <v>38</v>
      </c>
      <c r="L249" s="478" t="s">
        <v>37</v>
      </c>
      <c r="M249" s="479" t="s">
        <v>18</v>
      </c>
      <c r="N249" s="477" t="s">
        <v>19</v>
      </c>
      <c r="O249" s="480"/>
    </row>
    <row r="250" spans="2:15" ht="16.5" thickTop="1">
      <c r="B250" s="12" t="s">
        <v>5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13" t="s">
        <v>5</v>
      </c>
    </row>
    <row r="251" spans="2:15" ht="15.75">
      <c r="B251" s="427" t="str">
        <f>+'Kingsville-NH-SH-RoseHill'!A47</f>
        <v>    Board Member - Vote for Three</v>
      </c>
      <c r="C251" s="246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48"/>
      <c r="O251" s="135" t="str">
        <f aca="true" t="shared" si="11" ref="O251:O257">+B251</f>
        <v>    Board Member - Vote for Three</v>
      </c>
    </row>
    <row r="252" spans="2:15" ht="15.75">
      <c r="B252" s="427" t="str">
        <f>+'Kingsville-NH-SH-RoseHill'!B48</f>
        <v>3 Year Term</v>
      </c>
      <c r="C252" s="246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48"/>
      <c r="O252" s="135" t="str">
        <f t="shared" si="11"/>
        <v>3 Year Term</v>
      </c>
    </row>
    <row r="253" spans="2:15" ht="15.75">
      <c r="B253" s="79" t="str">
        <f>+'Kingsville-NH-SH-RoseHill'!B49</f>
        <v>Trish Engel</v>
      </c>
      <c r="C253" s="43"/>
      <c r="D253" s="43"/>
      <c r="E253" s="41"/>
      <c r="F253" s="37">
        <f>+'Kingsville-NH-SH-RoseHill'!C49</f>
        <v>51</v>
      </c>
      <c r="G253" s="41"/>
      <c r="H253" s="43"/>
      <c r="I253" s="41"/>
      <c r="J253" s="37">
        <f>+Pittsville!C8</f>
        <v>0</v>
      </c>
      <c r="K253" s="41"/>
      <c r="L253" s="43"/>
      <c r="M253" s="37">
        <v>6</v>
      </c>
      <c r="N253" s="55">
        <f>SUM(C253:M253)</f>
        <v>57</v>
      </c>
      <c r="O253" s="134" t="str">
        <f t="shared" si="11"/>
        <v>Trish Engel</v>
      </c>
    </row>
    <row r="254" spans="2:15" ht="15.75">
      <c r="B254" s="79" t="str">
        <f>+'Kingsville-NH-SH-RoseHill'!B50</f>
        <v>Julie Stout</v>
      </c>
      <c r="C254" s="43"/>
      <c r="D254" s="43"/>
      <c r="E254" s="41"/>
      <c r="F254" s="37">
        <f>+'Kingsville-NH-SH-RoseHill'!C50</f>
        <v>48</v>
      </c>
      <c r="G254" s="41"/>
      <c r="H254" s="43"/>
      <c r="I254" s="41"/>
      <c r="J254" s="37">
        <f>+Pittsville!C9</f>
        <v>0</v>
      </c>
      <c r="K254" s="41"/>
      <c r="L254" s="43"/>
      <c r="M254" s="136">
        <v>4</v>
      </c>
      <c r="N254" s="55">
        <f>SUM(C254:M254)</f>
        <v>52</v>
      </c>
      <c r="O254" s="134" t="str">
        <f t="shared" si="11"/>
        <v>Julie Stout</v>
      </c>
    </row>
    <row r="255" spans="2:15" ht="15.75">
      <c r="B255" s="80" t="str">
        <f>+'Kingsville-NH-SH-RoseHill'!B51</f>
        <v>Mike Collens</v>
      </c>
      <c r="C255" s="43"/>
      <c r="D255" s="43"/>
      <c r="E255" s="41"/>
      <c r="F255" s="37">
        <f>+'Kingsville-NH-SH-RoseHill'!C51</f>
        <v>50</v>
      </c>
      <c r="G255" s="41"/>
      <c r="H255" s="43"/>
      <c r="I255" s="41"/>
      <c r="J255" s="37">
        <f>+Pittsville!C10</f>
        <v>0</v>
      </c>
      <c r="K255" s="41"/>
      <c r="L255" s="41"/>
      <c r="M255" s="37">
        <v>5</v>
      </c>
      <c r="N255" s="55">
        <f>SUM(C255:M255)</f>
        <v>55</v>
      </c>
      <c r="O255" s="68" t="str">
        <f t="shared" si="11"/>
        <v>Mike Collens</v>
      </c>
    </row>
    <row r="256" spans="2:15" ht="15.75">
      <c r="B256" s="80" t="str">
        <f>+'Kingsville-NH-SH-RoseHill'!B52</f>
        <v>Joseph Clark</v>
      </c>
      <c r="C256" s="43"/>
      <c r="D256" s="43"/>
      <c r="E256" s="41"/>
      <c r="F256" s="48">
        <f>+'Kingsville-NH-SH-RoseHill'!C52</f>
        <v>10</v>
      </c>
      <c r="G256" s="43"/>
      <c r="H256" s="43"/>
      <c r="I256" s="41"/>
      <c r="J256" s="48">
        <f>+Pittsville!C11</f>
        <v>4</v>
      </c>
      <c r="K256" s="41"/>
      <c r="L256" s="41"/>
      <c r="M256" s="37">
        <v>3</v>
      </c>
      <c r="N256" s="55">
        <f>SUM(C256:M256)</f>
        <v>17</v>
      </c>
      <c r="O256" s="134" t="str">
        <f t="shared" si="11"/>
        <v>Joseph Clark</v>
      </c>
    </row>
    <row r="257" spans="2:15" ht="15.75">
      <c r="B257" s="33" t="s">
        <v>20</v>
      </c>
      <c r="C257" s="43"/>
      <c r="D257" s="43"/>
      <c r="E257" s="41"/>
      <c r="F257" s="44">
        <f>SUM(F253:F256)</f>
        <v>159</v>
      </c>
      <c r="G257" s="41"/>
      <c r="H257" s="43"/>
      <c r="I257" s="41"/>
      <c r="J257" s="44">
        <f>SUM(J253:J256)</f>
        <v>4</v>
      </c>
      <c r="K257" s="41"/>
      <c r="L257" s="41"/>
      <c r="M257" s="44">
        <f>SUM(M253:M256)</f>
        <v>18</v>
      </c>
      <c r="N257" s="44">
        <f>SUM(N253:N256)</f>
        <v>181</v>
      </c>
      <c r="O257" s="69" t="str">
        <f t="shared" si="11"/>
        <v>Total</v>
      </c>
    </row>
    <row r="258" spans="2:16" s="87" customFormat="1" ht="16.5" thickBot="1">
      <c r="B258" s="77"/>
      <c r="C258" s="49"/>
      <c r="D258" s="49"/>
      <c r="E258" s="313"/>
      <c r="F258" s="313"/>
      <c r="G258" s="313"/>
      <c r="H258" s="49"/>
      <c r="I258" s="49"/>
      <c r="J258" s="313"/>
      <c r="K258" s="313"/>
      <c r="L258" s="313"/>
      <c r="M258" s="303"/>
      <c r="N258" s="51"/>
      <c r="O258" s="20"/>
      <c r="P258" s="392"/>
    </row>
    <row r="259" spans="2:16" s="87" customFormat="1" ht="15.75" thickBot="1" thickTop="1">
      <c r="B259" s="476"/>
      <c r="C259" s="477" t="s">
        <v>32</v>
      </c>
      <c r="D259" s="477" t="s">
        <v>33</v>
      </c>
      <c r="E259" s="479" t="s">
        <v>34</v>
      </c>
      <c r="F259" s="478" t="s">
        <v>35</v>
      </c>
      <c r="G259" s="479" t="s">
        <v>36</v>
      </c>
      <c r="H259" s="477" t="s">
        <v>39</v>
      </c>
      <c r="I259" s="477" t="s">
        <v>14</v>
      </c>
      <c r="J259" s="479" t="s">
        <v>15</v>
      </c>
      <c r="K259" s="478" t="s">
        <v>38</v>
      </c>
      <c r="L259" s="478" t="s">
        <v>37</v>
      </c>
      <c r="M259" s="479" t="s">
        <v>18</v>
      </c>
      <c r="N259" s="477" t="s">
        <v>19</v>
      </c>
      <c r="O259" s="481"/>
      <c r="P259" s="392"/>
    </row>
    <row r="260" spans="2:16" ht="16.5" thickTop="1">
      <c r="B260" s="202" t="s">
        <v>12</v>
      </c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391" t="s">
        <v>12</v>
      </c>
      <c r="P260" s="390"/>
    </row>
    <row r="261" spans="1:16" ht="15">
      <c r="A261" s="283"/>
      <c r="B261" s="340" t="str">
        <f>+'Knob Noster-Low'!A10</f>
        <v>Mayor Vote for One</v>
      </c>
      <c r="C261" s="246"/>
      <c r="D261" s="250"/>
      <c r="E261" s="250"/>
      <c r="F261" s="250"/>
      <c r="G261" s="250" t="s">
        <v>21</v>
      </c>
      <c r="H261" s="250"/>
      <c r="I261" s="250"/>
      <c r="J261" s="251"/>
      <c r="K261" s="250"/>
      <c r="L261" s="251"/>
      <c r="M261" s="251"/>
      <c r="N261" s="248"/>
      <c r="O261" s="341" t="str">
        <f>+'Knob Noster-Low'!A10</f>
        <v>Mayor Vote for One</v>
      </c>
      <c r="P261" s="390"/>
    </row>
    <row r="262" spans="1:16" ht="15">
      <c r="A262" s="283"/>
      <c r="B262" s="340" t="str">
        <f>+'Knob Noster-Low'!B11</f>
        <v>2 Year Term</v>
      </c>
      <c r="C262" s="246"/>
      <c r="D262" s="250"/>
      <c r="E262" s="250"/>
      <c r="F262" s="250"/>
      <c r="G262" s="250"/>
      <c r="H262" s="250"/>
      <c r="I262" s="250"/>
      <c r="J262" s="251"/>
      <c r="K262" s="250"/>
      <c r="L262" s="251"/>
      <c r="M262" s="251"/>
      <c r="N262" s="248"/>
      <c r="O262" s="341" t="str">
        <f>+'Knob Noster-Low'!B11</f>
        <v>2 Year Term</v>
      </c>
      <c r="P262" s="390"/>
    </row>
    <row r="263" spans="1:16" ht="15.75">
      <c r="A263" s="283"/>
      <c r="B263" s="22" t="str">
        <f>+'Post Oak-Jefferson'!B11</f>
        <v>Gary King</v>
      </c>
      <c r="C263" s="43"/>
      <c r="D263" s="43"/>
      <c r="E263" s="43"/>
      <c r="F263" s="43"/>
      <c r="G263" s="43"/>
      <c r="H263" s="43"/>
      <c r="I263" s="43"/>
      <c r="J263" s="43"/>
      <c r="K263" s="41"/>
      <c r="L263" s="37">
        <f>+'Post Oak-Jefferson'!C11</f>
        <v>25</v>
      </c>
      <c r="M263" s="37">
        <v>1</v>
      </c>
      <c r="N263" s="55">
        <f>SUM(C263:M263)</f>
        <v>26</v>
      </c>
      <c r="O263" s="20" t="str">
        <f>+B263</f>
        <v>Gary King</v>
      </c>
      <c r="P263" s="390"/>
    </row>
    <row r="264" spans="1:16" ht="15.75">
      <c r="A264" s="283"/>
      <c r="B264" s="19" t="s">
        <v>20</v>
      </c>
      <c r="C264" s="43"/>
      <c r="D264" s="43"/>
      <c r="E264" s="43"/>
      <c r="F264" s="43"/>
      <c r="G264" s="43"/>
      <c r="H264" s="43"/>
      <c r="I264" s="43"/>
      <c r="J264" s="43"/>
      <c r="K264" s="41"/>
      <c r="L264" s="44">
        <f>SUM(L263:L263)</f>
        <v>25</v>
      </c>
      <c r="M264" s="44">
        <f>SUM(M263:M263)</f>
        <v>1</v>
      </c>
      <c r="N264" s="44">
        <f>SUM(N261:N263)</f>
        <v>26</v>
      </c>
      <c r="O264" s="304" t="s">
        <v>20</v>
      </c>
      <c r="P264" s="390"/>
    </row>
    <row r="265" spans="2:16" ht="15.75">
      <c r="B265" s="427" t="str">
        <f>+'Post Oak-Jefferson'!A13</f>
        <v>Ward I Alderman - Vote for One</v>
      </c>
      <c r="C265" s="246"/>
      <c r="D265" s="250"/>
      <c r="E265" s="250"/>
      <c r="F265" s="250"/>
      <c r="G265" s="250"/>
      <c r="H265" s="250"/>
      <c r="I265" s="250"/>
      <c r="J265" s="251"/>
      <c r="K265" s="251"/>
      <c r="L265" s="251"/>
      <c r="M265" s="251"/>
      <c r="N265" s="248"/>
      <c r="O265" s="67" t="str">
        <f>+B265</f>
        <v>Ward I Alderman - Vote for One</v>
      </c>
      <c r="P265" s="5"/>
    </row>
    <row r="266" spans="2:16" ht="15.75">
      <c r="B266" s="427" t="str">
        <f>+'Post Oak-Jefferson'!A14</f>
        <v>2 Year Term</v>
      </c>
      <c r="C266" s="246"/>
      <c r="D266" s="250"/>
      <c r="E266" s="250"/>
      <c r="F266" s="250"/>
      <c r="G266" s="250"/>
      <c r="H266" s="250"/>
      <c r="I266" s="250"/>
      <c r="J266" s="251"/>
      <c r="K266" s="250"/>
      <c r="L266" s="251"/>
      <c r="M266" s="251"/>
      <c r="N266" s="248"/>
      <c r="O266" s="67" t="str">
        <f>+B266</f>
        <v>2 Year Term</v>
      </c>
      <c r="P266" s="5"/>
    </row>
    <row r="267" spans="2:16" ht="15.75">
      <c r="B267" s="80" t="str">
        <f>+'Post Oak-Jefferson'!B15</f>
        <v>Robin K. Miller</v>
      </c>
      <c r="C267" s="43"/>
      <c r="D267" s="43"/>
      <c r="E267" s="43"/>
      <c r="F267" s="43"/>
      <c r="G267" s="43"/>
      <c r="H267" s="43"/>
      <c r="I267" s="43"/>
      <c r="J267" s="43"/>
      <c r="K267" s="41"/>
      <c r="L267" s="37">
        <f>+'Post Oak-Jefferson'!C15</f>
        <v>11</v>
      </c>
      <c r="M267" s="37">
        <v>0</v>
      </c>
      <c r="N267" s="55">
        <f>SUM(C267:M267)</f>
        <v>11</v>
      </c>
      <c r="O267" s="68" t="str">
        <f>+B267</f>
        <v>Robin K. Miller</v>
      </c>
      <c r="P267" s="5"/>
    </row>
    <row r="268" spans="1:16" ht="15.75">
      <c r="A268" s="283"/>
      <c r="B268" s="33" t="s">
        <v>20</v>
      </c>
      <c r="C268" s="43"/>
      <c r="D268" s="41"/>
      <c r="E268" s="41"/>
      <c r="F268" s="41"/>
      <c r="G268" s="43"/>
      <c r="H268" s="43"/>
      <c r="I268" s="43"/>
      <c r="J268" s="41"/>
      <c r="K268" s="41"/>
      <c r="L268" s="56">
        <f>SUM(L267:L267)</f>
        <v>11</v>
      </c>
      <c r="M268" s="44">
        <f>SUM(M267:M267)</f>
        <v>0</v>
      </c>
      <c r="N268" s="56">
        <f>SUM(N267:N267)</f>
        <v>11</v>
      </c>
      <c r="O268" s="65" t="s">
        <v>20</v>
      </c>
      <c r="P268" s="5"/>
    </row>
    <row r="269" spans="1:16" ht="15.75">
      <c r="A269" s="283"/>
      <c r="B269" s="427" t="str">
        <f>+'Post Oak-Jefferson'!A17</f>
        <v>Ward II Alderman - Vote for One</v>
      </c>
      <c r="C269" s="246"/>
      <c r="D269" s="250"/>
      <c r="E269" s="250"/>
      <c r="F269" s="250"/>
      <c r="G269" s="250"/>
      <c r="H269" s="250"/>
      <c r="I269" s="250"/>
      <c r="J269" s="251"/>
      <c r="K269" s="251"/>
      <c r="L269" s="251"/>
      <c r="M269" s="251"/>
      <c r="N269" s="248"/>
      <c r="O269" s="67" t="str">
        <f>+B269</f>
        <v>Ward II Alderman - Vote for One</v>
      </c>
      <c r="P269" s="5"/>
    </row>
    <row r="270" spans="1:16" ht="15.75">
      <c r="A270" s="283"/>
      <c r="B270" s="427" t="str">
        <f>+'Post Oak-Jefferson'!A18</f>
        <v>2 Year Term</v>
      </c>
      <c r="C270" s="246"/>
      <c r="D270" s="250"/>
      <c r="E270" s="250"/>
      <c r="F270" s="250"/>
      <c r="G270" s="250"/>
      <c r="H270" s="250"/>
      <c r="I270" s="250"/>
      <c r="J270" s="251"/>
      <c r="K270" s="250"/>
      <c r="L270" s="251"/>
      <c r="M270" s="251"/>
      <c r="N270" s="248"/>
      <c r="O270" s="67" t="str">
        <f>+B270</f>
        <v>2 Year Term</v>
      </c>
      <c r="P270" s="5"/>
    </row>
    <row r="271" spans="1:16" ht="15.75">
      <c r="A271" s="283"/>
      <c r="B271" s="80" t="str">
        <f>+'Post Oak-Jefferson'!B19</f>
        <v>Joe Anstine</v>
      </c>
      <c r="C271" s="43"/>
      <c r="D271" s="41"/>
      <c r="E271" s="41"/>
      <c r="F271" s="41"/>
      <c r="G271" s="43"/>
      <c r="H271" s="43"/>
      <c r="I271" s="43"/>
      <c r="J271" s="41"/>
      <c r="K271" s="41"/>
      <c r="L271" s="37">
        <f>+'Post Oak-Jefferson'!C19</f>
        <v>15</v>
      </c>
      <c r="M271" s="37">
        <v>0</v>
      </c>
      <c r="N271" s="55">
        <f>SUM(C271:M271)</f>
        <v>15</v>
      </c>
      <c r="O271" s="68" t="str">
        <f>+B271</f>
        <v>Joe Anstine</v>
      </c>
      <c r="P271" s="5"/>
    </row>
    <row r="272" spans="1:16" ht="15.75">
      <c r="A272" s="283"/>
      <c r="B272" s="259" t="s">
        <v>20</v>
      </c>
      <c r="C272" s="43"/>
      <c r="D272" s="41"/>
      <c r="E272" s="41"/>
      <c r="F272" s="41"/>
      <c r="G272" s="43"/>
      <c r="H272" s="43"/>
      <c r="I272" s="43"/>
      <c r="J272" s="41"/>
      <c r="K272" s="41"/>
      <c r="L272" s="44">
        <f>SUM(L271:L271)</f>
        <v>15</v>
      </c>
      <c r="M272" s="44">
        <f>SUM(M271:M271)</f>
        <v>0</v>
      </c>
      <c r="N272" s="239">
        <f>SUM(N269:N271)</f>
        <v>15</v>
      </c>
      <c r="O272" s="388" t="str">
        <f>+B272</f>
        <v>Total</v>
      </c>
      <c r="P272" s="5"/>
    </row>
    <row r="273" spans="1:15" ht="16.5" thickBot="1">
      <c r="A273" s="283"/>
      <c r="B273" s="285"/>
      <c r="C273" s="308"/>
      <c r="D273" s="310"/>
      <c r="E273" s="310"/>
      <c r="F273" s="310"/>
      <c r="G273" s="309"/>
      <c r="H273" s="271"/>
      <c r="I273" s="272"/>
      <c r="J273" s="273"/>
      <c r="K273" s="29"/>
      <c r="L273" s="29"/>
      <c r="M273" s="29"/>
      <c r="N273" s="29"/>
      <c r="O273" s="389"/>
    </row>
    <row r="274" spans="2:12" ht="12.75">
      <c r="B274" s="7"/>
      <c r="C274" s="7"/>
      <c r="D274" s="7"/>
      <c r="E274" s="7"/>
      <c r="F274" s="7"/>
      <c r="G274" s="7"/>
      <c r="H274" s="7"/>
      <c r="I274" s="7"/>
      <c r="L274" s="20"/>
    </row>
    <row r="275" spans="2:12" ht="13.5" thickBot="1">
      <c r="B275" s="7"/>
      <c r="C275" s="7"/>
      <c r="D275" s="7"/>
      <c r="E275" s="7"/>
      <c r="F275" s="7"/>
      <c r="G275" s="7"/>
      <c r="H275" s="7"/>
      <c r="I275" s="7"/>
      <c r="L275" s="20"/>
    </row>
    <row r="276" spans="1:15" ht="16.5" thickBot="1">
      <c r="A276" s="283"/>
      <c r="B276" s="286" t="s">
        <v>42</v>
      </c>
      <c r="C276" s="482" t="s">
        <v>16</v>
      </c>
      <c r="D276" s="483" t="s">
        <v>17</v>
      </c>
      <c r="E276" s="484" t="s">
        <v>18</v>
      </c>
      <c r="F276" s="484" t="s">
        <v>20</v>
      </c>
      <c r="G276" s="360" t="str">
        <f aca="true" t="shared" si="12" ref="G276:G283">+B276</f>
        <v>Concordia LR-2 School</v>
      </c>
      <c r="H276" s="361"/>
      <c r="I276" s="362"/>
      <c r="L276" s="20"/>
      <c r="O276" s="20"/>
    </row>
    <row r="277" spans="1:13" ht="15.75">
      <c r="A277" s="283"/>
      <c r="B277" s="21" t="s">
        <v>55</v>
      </c>
      <c r="C277" s="43"/>
      <c r="D277" s="43"/>
      <c r="E277" s="41"/>
      <c r="F277" s="41"/>
      <c r="G277" s="434" t="str">
        <f>+B277:B278</f>
        <v>Director - Vote for Two</v>
      </c>
      <c r="H277" s="435"/>
      <c r="I277" s="436"/>
      <c r="K277" t="s">
        <v>69</v>
      </c>
      <c r="L277" s="20"/>
      <c r="M277" t="s">
        <v>70</v>
      </c>
    </row>
    <row r="278" spans="1:13" ht="15.75">
      <c r="A278" s="283"/>
      <c r="B278" s="21" t="s">
        <v>45</v>
      </c>
      <c r="C278" s="43"/>
      <c r="D278" s="43"/>
      <c r="E278" s="41"/>
      <c r="F278" s="41"/>
      <c r="G278" s="437"/>
      <c r="H278" s="438" t="str">
        <f>+B278</f>
        <v>3 Year Term</v>
      </c>
      <c r="I278" s="439"/>
      <c r="K278" t="s">
        <v>71</v>
      </c>
      <c r="L278" s="20"/>
      <c r="M278" t="s">
        <v>70</v>
      </c>
    </row>
    <row r="279" spans="1:13" ht="15.75">
      <c r="A279" s="283"/>
      <c r="B279" s="137" t="str">
        <f>+'Hazel Hill-Simpson'!B46</f>
        <v>Bart A. Brackman</v>
      </c>
      <c r="C279" s="93">
        <f>+'Hazel Hill-Simpson'!C46</f>
        <v>0</v>
      </c>
      <c r="D279" s="93">
        <f>+'Knob Noster-Low'!C48</f>
        <v>2</v>
      </c>
      <c r="E279" s="93">
        <v>2</v>
      </c>
      <c r="F279" s="55">
        <f>+C279+D279+E279</f>
        <v>4</v>
      </c>
      <c r="G279" s="146" t="str">
        <f t="shared" si="12"/>
        <v>Bart A. Brackman</v>
      </c>
      <c r="H279" s="124"/>
      <c r="I279" s="177"/>
      <c r="K279" t="s">
        <v>72</v>
      </c>
      <c r="L279" s="20"/>
      <c r="M279" t="s">
        <v>70</v>
      </c>
    </row>
    <row r="280" spans="1:13" ht="15.75">
      <c r="A280" s="283"/>
      <c r="B280" s="287" t="str">
        <f>+'Hazel Hill-Simpson'!B47</f>
        <v>Tony Bittiker</v>
      </c>
      <c r="C280" s="93">
        <f>+'Hazel Hill-Simpson'!C47</f>
        <v>3</v>
      </c>
      <c r="D280" s="93">
        <f>+'Knob Noster-Low'!C49</f>
        <v>1</v>
      </c>
      <c r="E280" s="93">
        <v>1</v>
      </c>
      <c r="F280" s="55">
        <f>+C280+D280+E280</f>
        <v>5</v>
      </c>
      <c r="G280" s="146" t="str">
        <f t="shared" si="12"/>
        <v>Tony Bittiker</v>
      </c>
      <c r="H280" s="130"/>
      <c r="I280" s="131"/>
      <c r="K280" t="s">
        <v>73</v>
      </c>
      <c r="L280" s="20"/>
      <c r="M280" t="s">
        <v>70</v>
      </c>
    </row>
    <row r="281" spans="1:22" ht="15.75">
      <c r="A281" s="283"/>
      <c r="B281" s="287" t="str">
        <f>+'Hazel Hill-Simpson'!B48</f>
        <v>Douglas R. Limback</v>
      </c>
      <c r="C281" s="93">
        <f>+'Hazel Hill-Simpson'!C48</f>
        <v>3</v>
      </c>
      <c r="D281" s="93">
        <f>+'Knob Noster-Low'!C50</f>
        <v>2</v>
      </c>
      <c r="E281" s="93">
        <v>2</v>
      </c>
      <c r="F281" s="55">
        <f>+C281+D281+E281</f>
        <v>7</v>
      </c>
      <c r="G281" s="146" t="str">
        <f t="shared" si="12"/>
        <v>Douglas R. Limback</v>
      </c>
      <c r="H281" s="130"/>
      <c r="I281" s="131"/>
      <c r="K281" s="121" t="s">
        <v>195</v>
      </c>
      <c r="L281" s="20"/>
      <c r="M281" t="s">
        <v>70</v>
      </c>
      <c r="V281" s="11"/>
    </row>
    <row r="282" spans="1:22" ht="15.75">
      <c r="A282" s="283"/>
      <c r="B282" s="287" t="str">
        <f>+'Hazel Hill-Simpson'!B49</f>
        <v>James Rudy</v>
      </c>
      <c r="C282" s="93">
        <f>+'Hazel Hill-Simpson'!C49</f>
        <v>3</v>
      </c>
      <c r="D282" s="93">
        <f>+'Knob Noster-Low'!C51</f>
        <v>1</v>
      </c>
      <c r="E282" s="93">
        <v>1</v>
      </c>
      <c r="F282" s="55">
        <f>+C282+D282+E282</f>
        <v>5</v>
      </c>
      <c r="G282" s="146" t="str">
        <f t="shared" si="12"/>
        <v>James Rudy</v>
      </c>
      <c r="H282" s="130"/>
      <c r="I282" s="131"/>
      <c r="K282" s="121" t="s">
        <v>196</v>
      </c>
      <c r="L282" s="20"/>
      <c r="M282" t="s">
        <v>70</v>
      </c>
      <c r="V282" s="28"/>
    </row>
    <row r="283" spans="1:22" ht="19.5" customHeight="1" thickBot="1">
      <c r="A283" s="283"/>
      <c r="B283" s="288" t="s">
        <v>20</v>
      </c>
      <c r="C283" s="158">
        <f>SUM(C279:C282)</f>
        <v>9</v>
      </c>
      <c r="D283" s="158">
        <f>SUM(D279:D282)</f>
        <v>6</v>
      </c>
      <c r="E283" s="158">
        <f>SUM(E279:E282)</f>
        <v>6</v>
      </c>
      <c r="F283" s="158">
        <f>SUM(F279:F282)</f>
        <v>21</v>
      </c>
      <c r="G283" s="40" t="str">
        <f t="shared" si="12"/>
        <v>Total</v>
      </c>
      <c r="H283" s="30"/>
      <c r="I283" s="36"/>
      <c r="K283" s="121" t="s">
        <v>197</v>
      </c>
      <c r="L283" s="20"/>
      <c r="M283" t="s">
        <v>70</v>
      </c>
      <c r="P283" s="21"/>
      <c r="Q283" s="21"/>
      <c r="R283" s="21"/>
      <c r="S283" s="142"/>
      <c r="U283" s="11"/>
      <c r="V283" s="11"/>
    </row>
    <row r="284" spans="2:20" ht="15" customHeight="1">
      <c r="B284" s="110"/>
      <c r="C284" s="110"/>
      <c r="D284" s="110"/>
      <c r="E284" s="110"/>
      <c r="F284" s="110"/>
      <c r="G284" s="110"/>
      <c r="H284" s="20"/>
      <c r="I284" s="20"/>
      <c r="J284" s="221"/>
      <c r="K284" s="121" t="s">
        <v>198</v>
      </c>
      <c r="L284" s="60"/>
      <c r="M284" t="s">
        <v>70</v>
      </c>
      <c r="O284" s="141"/>
      <c r="T284" s="11"/>
    </row>
    <row r="285" spans="2:20" ht="15" customHeight="1" thickBot="1">
      <c r="B285" s="110"/>
      <c r="C285" s="110"/>
      <c r="D285" s="110"/>
      <c r="E285" s="110"/>
      <c r="F285" s="110"/>
      <c r="G285" s="110"/>
      <c r="J285" s="221"/>
      <c r="K285" s="121" t="s">
        <v>199</v>
      </c>
      <c r="L285" s="60"/>
      <c r="M285" t="s">
        <v>70</v>
      </c>
      <c r="O285" s="141"/>
      <c r="T285" s="11"/>
    </row>
    <row r="286" spans="2:20" ht="17.25" thickBot="1" thickTop="1">
      <c r="B286" s="175" t="s">
        <v>40</v>
      </c>
      <c r="C286" s="485" t="s">
        <v>15</v>
      </c>
      <c r="D286" s="486" t="s">
        <v>41</v>
      </c>
      <c r="E286" s="486" t="s">
        <v>18</v>
      </c>
      <c r="F286" s="487" t="s">
        <v>20</v>
      </c>
      <c r="G286" s="139" t="s">
        <v>40</v>
      </c>
      <c r="H286" s="140"/>
      <c r="I286" s="15"/>
      <c r="J286" s="7"/>
      <c r="K286" s="121" t="s">
        <v>200</v>
      </c>
      <c r="M286" t="s">
        <v>70</v>
      </c>
      <c r="P286" s="132"/>
      <c r="Q286" s="381"/>
      <c r="R286" s="381"/>
      <c r="S286" s="381"/>
      <c r="T286" s="11"/>
    </row>
    <row r="287" spans="2:20" ht="15" customHeight="1" thickTop="1">
      <c r="B287" s="440" t="str">
        <f>+Pittsville!A50</f>
        <v>Director - Vote for Three</v>
      </c>
      <c r="C287" s="43"/>
      <c r="D287" s="43"/>
      <c r="E287" s="41"/>
      <c r="F287" s="41"/>
      <c r="G287" s="442" t="str">
        <f aca="true" t="shared" si="13" ref="G287:G295">B287</f>
        <v>Director - Vote for Three</v>
      </c>
      <c r="H287" s="442"/>
      <c r="I287" s="443"/>
      <c r="J287" s="7"/>
      <c r="K287" s="125" t="s">
        <v>201</v>
      </c>
      <c r="L287" s="321"/>
      <c r="M287" t="s">
        <v>70</v>
      </c>
      <c r="O287" s="132"/>
      <c r="P287" s="150"/>
      <c r="Q287" s="382"/>
      <c r="R287" s="382"/>
      <c r="S287" s="382"/>
      <c r="T287" s="111"/>
    </row>
    <row r="288" spans="1:19" ht="16.5" customHeight="1">
      <c r="A288" s="283"/>
      <c r="B288" s="441" t="str">
        <f>+Pittsville!A51</f>
        <v>3 Year Term</v>
      </c>
      <c r="C288" s="43"/>
      <c r="D288" s="43"/>
      <c r="E288" s="41"/>
      <c r="F288" s="41"/>
      <c r="G288" s="444" t="str">
        <f t="shared" si="13"/>
        <v>3 Year Term</v>
      </c>
      <c r="H288" s="445"/>
      <c r="I288" s="446"/>
      <c r="J288" s="7"/>
      <c r="K288" s="125" t="s">
        <v>202</v>
      </c>
      <c r="L288" s="150"/>
      <c r="M288" t="s">
        <v>70</v>
      </c>
      <c r="O288" s="150"/>
      <c r="P288" s="150"/>
      <c r="Q288" s="382"/>
      <c r="R288" s="382"/>
      <c r="S288" s="382"/>
    </row>
    <row r="289" spans="1:19" ht="15.75" customHeight="1">
      <c r="A289" s="283"/>
      <c r="B289" s="287" t="str">
        <f>+Pittsville!B52</f>
        <v>Brian K. Young</v>
      </c>
      <c r="C289" s="39">
        <f>+Pittsville!C52</f>
        <v>6</v>
      </c>
      <c r="D289" s="37">
        <f>+'Centerview-Columbus'!C67</f>
        <v>2</v>
      </c>
      <c r="E289" s="37">
        <v>1</v>
      </c>
      <c r="F289" s="55">
        <f aca="true" t="shared" si="14" ref="F289:F295">+C289+D289+E289</f>
        <v>9</v>
      </c>
      <c r="G289" s="138" t="str">
        <f t="shared" si="13"/>
        <v>Brian K. Young</v>
      </c>
      <c r="H289" s="144"/>
      <c r="I289" s="177"/>
      <c r="J289" s="7"/>
      <c r="K289" s="125" t="s">
        <v>203</v>
      </c>
      <c r="L289" s="150"/>
      <c r="M289" t="s">
        <v>70</v>
      </c>
      <c r="O289" s="150"/>
      <c r="P289" s="152"/>
      <c r="Q289" s="154"/>
      <c r="R289" s="150"/>
      <c r="S289" s="150"/>
    </row>
    <row r="290" spans="1:19" ht="15.75" customHeight="1">
      <c r="A290" s="283"/>
      <c r="B290" s="287" t="str">
        <f>+Pittsville!B53</f>
        <v>Beth A. (Hawthorne) Fox</v>
      </c>
      <c r="C290" s="39">
        <f>+Pittsville!C53</f>
        <v>0</v>
      </c>
      <c r="D290" s="37">
        <f>+'Centerview-Columbus'!C68</f>
        <v>2</v>
      </c>
      <c r="E290" s="37">
        <v>0</v>
      </c>
      <c r="F290" s="55">
        <f t="shared" si="14"/>
        <v>2</v>
      </c>
      <c r="G290" s="138" t="str">
        <f t="shared" si="13"/>
        <v>Beth A. (Hawthorne) Fox</v>
      </c>
      <c r="H290" s="144"/>
      <c r="I290" s="177"/>
      <c r="J290" s="7"/>
      <c r="K290" s="150"/>
      <c r="L290" s="150"/>
      <c r="O290" s="153"/>
      <c r="P290" s="152"/>
      <c r="Q290" s="154"/>
      <c r="R290" s="150"/>
      <c r="S290" s="150"/>
    </row>
    <row r="291" spans="1:19" ht="15.75" customHeight="1">
      <c r="A291" s="283"/>
      <c r="B291" s="137" t="str">
        <f>+Pittsville!B54</f>
        <v>Ronnie Steelman</v>
      </c>
      <c r="C291" s="39">
        <f>+Pittsville!C54</f>
        <v>10</v>
      </c>
      <c r="D291" s="37">
        <f>+'Centerview-Columbus'!C69</f>
        <v>1</v>
      </c>
      <c r="E291" s="39">
        <v>1</v>
      </c>
      <c r="F291" s="55">
        <f t="shared" si="14"/>
        <v>12</v>
      </c>
      <c r="G291" s="138" t="str">
        <f t="shared" si="13"/>
        <v>Ronnie Steelman</v>
      </c>
      <c r="H291" s="144"/>
      <c r="I291" s="177"/>
      <c r="J291" s="7"/>
      <c r="K291" s="125" t="s">
        <v>21</v>
      </c>
      <c r="L291" s="150"/>
      <c r="M291" s="151"/>
      <c r="N291" s="152"/>
      <c r="O291" s="153"/>
      <c r="P291" s="152"/>
      <c r="Q291" s="154"/>
      <c r="R291" s="150"/>
      <c r="S291" s="150"/>
    </row>
    <row r="292" spans="1:19" ht="15.75" customHeight="1">
      <c r="A292" s="283"/>
      <c r="B292" s="137" t="str">
        <f>+Pittsville!B55</f>
        <v>Tim Wulfekotter</v>
      </c>
      <c r="C292" s="39">
        <f>+Pittsville!C55</f>
        <v>12</v>
      </c>
      <c r="D292" s="37">
        <f>+'Centerview-Columbus'!C70</f>
        <v>0</v>
      </c>
      <c r="E292" s="39">
        <v>1</v>
      </c>
      <c r="F292" s="55">
        <f t="shared" si="14"/>
        <v>13</v>
      </c>
      <c r="G292" s="138" t="str">
        <f t="shared" si="13"/>
        <v>Tim Wulfekotter</v>
      </c>
      <c r="H292" s="144"/>
      <c r="I292" s="177"/>
      <c r="J292" s="7"/>
      <c r="K292" s="150"/>
      <c r="L292" s="150"/>
      <c r="M292" s="151"/>
      <c r="N292" s="152"/>
      <c r="O292" s="153"/>
      <c r="P292" s="152"/>
      <c r="Q292" s="154"/>
      <c r="R292" s="150"/>
      <c r="S292" s="150"/>
    </row>
    <row r="293" spans="1:19" ht="15.75" customHeight="1">
      <c r="A293" s="283"/>
      <c r="B293" s="137" t="str">
        <f>+Pittsville!B56</f>
        <v>Ray Sullivan</v>
      </c>
      <c r="C293" s="39">
        <f>+Pittsville!C56</f>
        <v>1</v>
      </c>
      <c r="D293" s="37">
        <f>+'Centerview-Columbus'!C71</f>
        <v>0</v>
      </c>
      <c r="E293" s="39">
        <v>0</v>
      </c>
      <c r="F293" s="55">
        <f t="shared" si="14"/>
        <v>1</v>
      </c>
      <c r="G293" s="138" t="str">
        <f t="shared" si="13"/>
        <v>Ray Sullivan</v>
      </c>
      <c r="H293" s="144"/>
      <c r="I293" s="177"/>
      <c r="J293" s="7"/>
      <c r="K293" s="150"/>
      <c r="L293" s="150"/>
      <c r="M293" s="151"/>
      <c r="N293" s="152"/>
      <c r="O293" s="153"/>
      <c r="P293" s="156"/>
      <c r="Q293" s="157"/>
      <c r="R293" s="150"/>
      <c r="S293" s="150"/>
    </row>
    <row r="294" spans="1:19" ht="15.75" customHeight="1">
      <c r="A294" s="283"/>
      <c r="B294" s="137" t="str">
        <f>+Pittsville!B57</f>
        <v>Robert Conchola, Jr.</v>
      </c>
      <c r="C294" s="39">
        <f>+Pittsville!C57</f>
        <v>7</v>
      </c>
      <c r="D294" s="37">
        <f>+'Centerview-Columbus'!C72</f>
        <v>0</v>
      </c>
      <c r="E294" s="39">
        <v>0</v>
      </c>
      <c r="F294" s="38">
        <f t="shared" si="14"/>
        <v>7</v>
      </c>
      <c r="G294" s="138" t="str">
        <f>+'Centerview-Columbus'!B72</f>
        <v>Robert Conchola, Jr.</v>
      </c>
      <c r="H294" s="144"/>
      <c r="I294" s="177"/>
      <c r="J294" s="7"/>
      <c r="K294" s="150"/>
      <c r="L294" s="150"/>
      <c r="M294" s="151"/>
      <c r="N294" s="152"/>
      <c r="O294" s="153"/>
      <c r="P294" s="156"/>
      <c r="Q294" s="157"/>
      <c r="R294" s="150"/>
      <c r="S294" s="150"/>
    </row>
    <row r="295" spans="1:15" ht="19.5" customHeight="1">
      <c r="A295" s="283"/>
      <c r="B295" s="162" t="str">
        <f>+Pittsville!B58</f>
        <v>Bruce Meinershagen</v>
      </c>
      <c r="C295" s="39">
        <f>+Pittsville!C58</f>
        <v>8</v>
      </c>
      <c r="D295" s="37">
        <f>+'Centerview-Columbus'!C73</f>
        <v>1</v>
      </c>
      <c r="E295" s="39">
        <v>0</v>
      </c>
      <c r="F295" s="38">
        <f t="shared" si="14"/>
        <v>9</v>
      </c>
      <c r="G295" s="261" t="str">
        <f t="shared" si="13"/>
        <v>Bruce Meinershagen</v>
      </c>
      <c r="H295" s="143"/>
      <c r="I295" s="177"/>
      <c r="J295" s="110"/>
      <c r="K295" s="150"/>
      <c r="L295" s="150"/>
      <c r="M295" s="155"/>
      <c r="N295" s="156"/>
      <c r="O295" s="156"/>
    </row>
    <row r="296" spans="1:15" ht="19.5" customHeight="1">
      <c r="A296" s="283"/>
      <c r="B296" s="161" t="s">
        <v>20</v>
      </c>
      <c r="C296" s="38">
        <f>SUM(C289:C295)</f>
        <v>44</v>
      </c>
      <c r="D296" s="38">
        <f>SUM(D289:D295)</f>
        <v>6</v>
      </c>
      <c r="E296" s="38">
        <f>SUM(E289:E295)</f>
        <v>3</v>
      </c>
      <c r="F296" s="38">
        <f>SUM(F289:F295)</f>
        <v>53</v>
      </c>
      <c r="G296" s="178" t="str">
        <f>B296</f>
        <v>Total</v>
      </c>
      <c r="H296" s="143"/>
      <c r="I296" s="177"/>
      <c r="J296" s="110"/>
      <c r="K296" s="150"/>
      <c r="L296" s="150"/>
      <c r="M296" s="155"/>
      <c r="N296" s="156"/>
      <c r="O296" s="156"/>
    </row>
    <row r="297" spans="2:10" ht="15.75" customHeight="1" thickBot="1">
      <c r="B297" s="298"/>
      <c r="C297" s="299"/>
      <c r="D297" s="299"/>
      <c r="E297" s="299"/>
      <c r="F297" s="299"/>
      <c r="G297" s="300"/>
      <c r="H297" s="300"/>
      <c r="I297" s="301"/>
      <c r="J297" s="110"/>
    </row>
    <row r="298" spans="2:10" ht="15.75" customHeight="1" thickTop="1">
      <c r="B298" s="161"/>
      <c r="C298" s="109"/>
      <c r="D298" s="109"/>
      <c r="E298" s="109"/>
      <c r="F298" s="109"/>
      <c r="G298" s="20"/>
      <c r="H298" s="20"/>
      <c r="I298" s="124"/>
      <c r="J298" s="110"/>
    </row>
    <row r="299" spans="2:10" ht="15.75" customHeight="1" thickBot="1">
      <c r="B299" s="161"/>
      <c r="C299" s="109"/>
      <c r="D299" s="109"/>
      <c r="E299" s="109"/>
      <c r="F299" s="109"/>
      <c r="I299" s="124"/>
      <c r="J299" s="110"/>
    </row>
    <row r="300" spans="2:14" ht="19.5" customHeight="1" thickBot="1" thickTop="1">
      <c r="B300" s="175" t="str">
        <f>+Chilhowee!A36</f>
        <v>Sherwood CR-8 School District</v>
      </c>
      <c r="C300" s="218" t="s">
        <v>14</v>
      </c>
      <c r="D300" s="219" t="s">
        <v>58</v>
      </c>
      <c r="E300" s="220" t="s">
        <v>18</v>
      </c>
      <c r="F300" s="217" t="s">
        <v>20</v>
      </c>
      <c r="G300" s="175"/>
      <c r="H300" s="175" t="str">
        <f>+B300</f>
        <v>Sherwood CR-8 School District</v>
      </c>
      <c r="I300" s="140"/>
      <c r="J300" s="15"/>
      <c r="M300" s="110"/>
      <c r="N300" t="s">
        <v>21</v>
      </c>
    </row>
    <row r="301" spans="2:11" ht="16.5" thickTop="1">
      <c r="B301" s="440" t="str">
        <f>+Chilhowee!A25</f>
        <v> Director - Vote for Three</v>
      </c>
      <c r="C301" s="43"/>
      <c r="D301" s="43"/>
      <c r="E301" s="41"/>
      <c r="F301" s="41"/>
      <c r="G301" s="176"/>
      <c r="H301" s="447" t="str">
        <f>+B301</f>
        <v> Director - Vote for Three</v>
      </c>
      <c r="K301" s="297"/>
    </row>
    <row r="302" spans="2:11" ht="15.75" customHeight="1">
      <c r="B302" s="427" t="s">
        <v>45</v>
      </c>
      <c r="C302" s="43"/>
      <c r="D302" s="43"/>
      <c r="E302" s="41"/>
      <c r="F302" s="41"/>
      <c r="G302" s="74"/>
      <c r="H302" s="448" t="s">
        <v>45</v>
      </c>
      <c r="I302" s="20"/>
      <c r="J302" s="121" t="s">
        <v>21</v>
      </c>
      <c r="K302" s="297"/>
    </row>
    <row r="303" spans="1:11" ht="15.75" customHeight="1">
      <c r="A303" s="283"/>
      <c r="B303" s="194" t="str">
        <f>+Chilhowee!B39</f>
        <v>Scott Eddleman</v>
      </c>
      <c r="C303" s="95">
        <f>+Chilhowee!C39</f>
        <v>0</v>
      </c>
      <c r="D303" s="95">
        <f>+'Kingsville-NH-SH-RoseHill'!C97</f>
        <v>4</v>
      </c>
      <c r="E303" s="37">
        <v>1</v>
      </c>
      <c r="F303" s="55">
        <f>+C303+D303+E303</f>
        <v>5</v>
      </c>
      <c r="G303" s="197" t="str">
        <f>+B303</f>
        <v>Scott Eddleman</v>
      </c>
      <c r="H303" s="144"/>
      <c r="K303" s="297"/>
    </row>
    <row r="304" spans="1:12" ht="15.75" customHeight="1">
      <c r="A304" s="283"/>
      <c r="B304" s="194" t="str">
        <f>+Chilhowee!B40</f>
        <v>Rusty Miller</v>
      </c>
      <c r="C304" s="95">
        <f>+Chilhowee!C40</f>
        <v>0</v>
      </c>
      <c r="D304" s="95">
        <f>+'Kingsville-NH-SH-RoseHill'!C98</f>
        <v>0</v>
      </c>
      <c r="E304" s="37">
        <v>0</v>
      </c>
      <c r="F304" s="55">
        <f>+C304+D304+E304</f>
        <v>0</v>
      </c>
      <c r="G304" s="197" t="str">
        <f>+B304</f>
        <v>Rusty Miller</v>
      </c>
      <c r="H304" s="144"/>
      <c r="K304" s="297"/>
      <c r="L304" s="121" t="s">
        <v>21</v>
      </c>
    </row>
    <row r="305" spans="1:12" ht="15.75" customHeight="1">
      <c r="A305" s="283"/>
      <c r="B305" s="194" t="str">
        <f>+Chilhowee!B41</f>
        <v>Joe Kelsay</v>
      </c>
      <c r="C305" s="95">
        <f>+Chilhowee!C41</f>
        <v>0</v>
      </c>
      <c r="D305" s="95">
        <f>+'Kingsville-NH-SH-RoseHill'!C99</f>
        <v>0</v>
      </c>
      <c r="E305" s="37">
        <v>1</v>
      </c>
      <c r="F305" s="55">
        <f>+C305+D305+E305</f>
        <v>1</v>
      </c>
      <c r="G305" s="197" t="str">
        <f>+'Kingsville-NH-SH-RoseHill'!B99</f>
        <v>Joe Kelsay</v>
      </c>
      <c r="H305" s="144"/>
      <c r="K305" s="297"/>
      <c r="L305" s="121"/>
    </row>
    <row r="306" spans="1:12" ht="15.75" customHeight="1">
      <c r="A306" s="283"/>
      <c r="B306" s="194" t="str">
        <f>+Chilhowee!B42</f>
        <v>George W. Wade, Jr.</v>
      </c>
      <c r="C306" s="95">
        <f>+Chilhowee!C42</f>
        <v>0</v>
      </c>
      <c r="D306" s="95">
        <f>+'Kingsville-NH-SH-RoseHill'!C100</f>
        <v>4</v>
      </c>
      <c r="E306" s="37">
        <v>0</v>
      </c>
      <c r="F306" s="55">
        <f>+C306+D306+E306</f>
        <v>4</v>
      </c>
      <c r="G306" s="197" t="str">
        <f>+'Kingsville-NH-SH-RoseHill'!B100</f>
        <v>George W. Wade, Jr.</v>
      </c>
      <c r="H306" s="144"/>
      <c r="K306" s="297"/>
      <c r="L306" s="121"/>
    </row>
    <row r="307" spans="1:11" ht="15.75" customHeight="1">
      <c r="A307" s="283"/>
      <c r="B307" s="195" t="str">
        <f>+Chilhowee!B43</f>
        <v>Tony Burnworth</v>
      </c>
      <c r="C307" s="95">
        <f>+Chilhowee!C43</f>
        <v>0</v>
      </c>
      <c r="D307" s="95">
        <f>+'Kingsville-NH-SH-RoseHill'!C101</f>
        <v>4</v>
      </c>
      <c r="E307" s="37">
        <v>1</v>
      </c>
      <c r="F307" s="55">
        <f>+C307+D307+E307</f>
        <v>5</v>
      </c>
      <c r="G307" s="198" t="str">
        <f>+B307</f>
        <v>Tony Burnworth</v>
      </c>
      <c r="H307" s="144"/>
      <c r="K307" s="297"/>
    </row>
    <row r="308" spans="1:11" ht="15.75" customHeight="1">
      <c r="A308" s="283"/>
      <c r="B308" s="319" t="s">
        <v>20</v>
      </c>
      <c r="C308" s="94">
        <f>SUM(C303:C307)</f>
        <v>0</v>
      </c>
      <c r="D308" s="44">
        <f>SUM(D303:D307)</f>
        <v>12</v>
      </c>
      <c r="E308" s="38">
        <f>SUM(E303:E307)</f>
        <v>3</v>
      </c>
      <c r="F308" s="38">
        <f>SUM(F303:F307)</f>
        <v>15</v>
      </c>
      <c r="G308" s="320" t="s">
        <v>20</v>
      </c>
      <c r="H308" s="144"/>
      <c r="J308" s="283"/>
      <c r="K308" s="20"/>
    </row>
    <row r="309" spans="2:11" ht="15.75" customHeight="1" thickBot="1">
      <c r="B309" s="289"/>
      <c r="C309" s="290"/>
      <c r="D309" s="291"/>
      <c r="E309" s="292"/>
      <c r="F309" s="292"/>
      <c r="G309" s="293"/>
      <c r="H309" s="294"/>
      <c r="I309" s="295"/>
      <c r="J309" s="296"/>
      <c r="K309" s="20"/>
    </row>
    <row r="310" spans="2:8" ht="16.5" thickTop="1">
      <c r="B310" s="194"/>
      <c r="C310" s="21"/>
      <c r="D310" s="21"/>
      <c r="E310" s="56"/>
      <c r="F310" s="56"/>
      <c r="G310" s="197"/>
      <c r="H310" s="144"/>
    </row>
    <row r="311" spans="2:18" s="87" customFormat="1" ht="13.5" thickBot="1">
      <c r="B311" s="221"/>
      <c r="C311" s="20"/>
      <c r="D311" s="20"/>
      <c r="E311" s="20"/>
      <c r="F311" s="20"/>
      <c r="G311" s="20"/>
      <c r="H311" s="20"/>
      <c r="I311" s="20"/>
      <c r="J311" s="20"/>
      <c r="K311"/>
      <c r="L311"/>
      <c r="M311"/>
      <c r="N311"/>
      <c r="O311"/>
      <c r="P311"/>
      <c r="Q311"/>
      <c r="R311"/>
    </row>
    <row r="312" spans="2:8" ht="17.25" thickBot="1" thickTop="1">
      <c r="B312" s="302" t="s">
        <v>59</v>
      </c>
      <c r="C312" s="240" t="s">
        <v>15</v>
      </c>
      <c r="D312" s="240" t="s">
        <v>18</v>
      </c>
      <c r="E312" s="240" t="s">
        <v>19</v>
      </c>
      <c r="F312" s="363" t="s">
        <v>59</v>
      </c>
      <c r="G312" s="364"/>
      <c r="H312" s="365"/>
    </row>
    <row r="313" spans="2:8" ht="16.5" thickTop="1">
      <c r="B313" s="454" t="s">
        <v>163</v>
      </c>
      <c r="C313" s="224"/>
      <c r="D313" s="224"/>
      <c r="E313" s="223"/>
      <c r="F313" s="449" t="str">
        <f aca="true" t="shared" si="15" ref="F313:F320">B313</f>
        <v>Director -Vote for Three</v>
      </c>
      <c r="G313" s="450"/>
      <c r="H313" s="451"/>
    </row>
    <row r="314" spans="2:8" ht="14.25" customHeight="1">
      <c r="B314" s="455" t="s">
        <v>45</v>
      </c>
      <c r="C314" s="224"/>
      <c r="D314" s="224"/>
      <c r="E314" s="224"/>
      <c r="F314" s="332"/>
      <c r="G314" s="452" t="str">
        <f>+B314</f>
        <v>3 Year Term</v>
      </c>
      <c r="H314" s="453"/>
    </row>
    <row r="315" spans="2:11" ht="14.25" customHeight="1">
      <c r="B315" s="241" t="str">
        <f>+Pittsville!B64</f>
        <v>Sue Alexander</v>
      </c>
      <c r="C315" s="35">
        <f>+Pittsville!C64</f>
        <v>4</v>
      </c>
      <c r="D315" s="71">
        <v>0</v>
      </c>
      <c r="E315" s="239">
        <f>SUM(C315:D315)</f>
        <v>4</v>
      </c>
      <c r="F315" s="163" t="str">
        <f t="shared" si="15"/>
        <v>Sue Alexander</v>
      </c>
      <c r="G315" s="20"/>
      <c r="H315" s="232"/>
      <c r="K315" s="149"/>
    </row>
    <row r="316" spans="2:11" ht="13.5" customHeight="1">
      <c r="B316" s="241" t="str">
        <f>+Pittsville!B65</f>
        <v>Scott Fleming</v>
      </c>
      <c r="C316" s="35">
        <f>+Pittsville!C65</f>
        <v>3</v>
      </c>
      <c r="D316" s="71">
        <v>0</v>
      </c>
      <c r="E316" s="239">
        <f>SUM(C316:D316)</f>
        <v>3</v>
      </c>
      <c r="F316" s="163" t="str">
        <f t="shared" si="15"/>
        <v>Scott Fleming</v>
      </c>
      <c r="G316" s="20"/>
      <c r="H316" s="232"/>
      <c r="K316" s="149"/>
    </row>
    <row r="317" spans="2:11" ht="14.25" customHeight="1">
      <c r="B317" s="241" t="str">
        <f>+Pittsville!B66</f>
        <v>Troy Pavlica</v>
      </c>
      <c r="C317" s="35">
        <f>+Pittsville!C66</f>
        <v>9</v>
      </c>
      <c r="D317" s="71">
        <v>0</v>
      </c>
      <c r="E317" s="239">
        <f>SUM(C317:D317)</f>
        <v>9</v>
      </c>
      <c r="F317" s="163" t="str">
        <f t="shared" si="15"/>
        <v>Troy Pavlica</v>
      </c>
      <c r="G317" s="20"/>
      <c r="H317" s="232"/>
      <c r="K317" s="150"/>
    </row>
    <row r="318" spans="2:11" ht="14.25" customHeight="1">
      <c r="B318" s="241" t="str">
        <f>+Pittsville!B67</f>
        <v>Jennifer Smith</v>
      </c>
      <c r="C318" s="35">
        <f>+Pittsville!C67</f>
        <v>9</v>
      </c>
      <c r="D318" s="71">
        <v>0</v>
      </c>
      <c r="E318" s="239">
        <f>SUM(C318:D318)</f>
        <v>9</v>
      </c>
      <c r="F318" s="163" t="str">
        <f t="shared" si="15"/>
        <v>Jennifer Smith</v>
      </c>
      <c r="G318" s="20"/>
      <c r="H318" s="232"/>
      <c r="K318" s="150"/>
    </row>
    <row r="319" spans="2:11" ht="15.75">
      <c r="B319" s="241" t="str">
        <f>+Pittsville!B68</f>
        <v>Ricki Lawler</v>
      </c>
      <c r="C319" s="35">
        <f>+Pittsville!C68</f>
        <v>6</v>
      </c>
      <c r="D319" s="71">
        <v>0</v>
      </c>
      <c r="E319" s="239">
        <f>SUM(C319:D319)</f>
        <v>6</v>
      </c>
      <c r="F319" s="163" t="str">
        <f t="shared" si="15"/>
        <v>Ricki Lawler</v>
      </c>
      <c r="G319" s="20"/>
      <c r="H319" s="232"/>
      <c r="K319" s="150"/>
    </row>
    <row r="320" spans="2:11" ht="15.75">
      <c r="B320" s="242" t="s">
        <v>20</v>
      </c>
      <c r="C320" s="44">
        <f>SUM(C314:C319)</f>
        <v>31</v>
      </c>
      <c r="D320" s="44">
        <f>SUM(D314:D319)</f>
        <v>0</v>
      </c>
      <c r="E320" s="239">
        <f>SUM(E315:E319)</f>
        <v>31</v>
      </c>
      <c r="F320" s="314" t="str">
        <f t="shared" si="15"/>
        <v>Total</v>
      </c>
      <c r="G320" s="20"/>
      <c r="H320" s="232"/>
      <c r="K320" s="150"/>
    </row>
    <row r="321" spans="2:11" ht="15.75" thickBot="1">
      <c r="B321" s="243"/>
      <c r="C321" s="244"/>
      <c r="D321" s="172"/>
      <c r="E321" s="172"/>
      <c r="F321" s="245"/>
      <c r="G321" s="29"/>
      <c r="H321" s="107"/>
      <c r="K321" s="150"/>
    </row>
    <row r="322" spans="2:11" ht="15">
      <c r="B322" s="386"/>
      <c r="C322" s="387"/>
      <c r="D322" s="48"/>
      <c r="E322" s="48"/>
      <c r="F322" s="342"/>
      <c r="G322" s="20"/>
      <c r="H322" s="20"/>
      <c r="K322" s="150"/>
    </row>
    <row r="323" spans="2:11" ht="15" thickBot="1">
      <c r="B323" s="150"/>
      <c r="C323" s="150"/>
      <c r="D323" s="150"/>
      <c r="E323" s="150"/>
      <c r="F323" s="150"/>
      <c r="H323" s="149"/>
      <c r="I323" s="149"/>
      <c r="J323" s="150"/>
      <c r="K323" s="150"/>
    </row>
    <row r="324" spans="2:11" ht="16.5" thickBot="1">
      <c r="B324" s="234" t="str">
        <f>+'Post Oak-Jefferson'!A56</f>
        <v>Windsor HR-1 School District</v>
      </c>
      <c r="C324" s="256" t="s">
        <v>65</v>
      </c>
      <c r="D324" s="215" t="s">
        <v>18</v>
      </c>
      <c r="E324" s="216" t="s">
        <v>20</v>
      </c>
      <c r="F324" s="360" t="str">
        <f>+B324</f>
        <v>Windsor HR-1 School District</v>
      </c>
      <c r="G324" s="362"/>
      <c r="H324" s="132"/>
      <c r="I324" s="132"/>
      <c r="J324" s="150"/>
      <c r="K324" s="150"/>
    </row>
    <row r="325" spans="2:11" ht="16.5" thickTop="1">
      <c r="B325" s="456" t="s">
        <v>194</v>
      </c>
      <c r="C325" s="41"/>
      <c r="D325" s="41"/>
      <c r="E325" s="41"/>
      <c r="F325" s="457" t="s">
        <v>64</v>
      </c>
      <c r="G325" s="458"/>
      <c r="H325" s="150"/>
      <c r="I325" s="150"/>
      <c r="J325" s="149"/>
      <c r="K325" s="150"/>
    </row>
    <row r="326" spans="2:11" ht="15.75">
      <c r="B326" s="456" t="s">
        <v>45</v>
      </c>
      <c r="C326" s="41"/>
      <c r="D326" s="41"/>
      <c r="E326" s="41"/>
      <c r="F326" s="445" t="str">
        <f aca="true" t="shared" si="16" ref="F326:F331">+B326</f>
        <v>3 Year Term</v>
      </c>
      <c r="G326" s="446"/>
      <c r="H326" s="150"/>
      <c r="I326" s="150"/>
      <c r="J326" s="149"/>
      <c r="K326" s="150"/>
    </row>
    <row r="327" spans="2:10" ht="15" customHeight="1">
      <c r="B327" s="235" t="str">
        <f>+'Post Oak-Jefferson'!B59</f>
        <v>John G. Foster</v>
      </c>
      <c r="C327" s="233">
        <f>+'Post Oak-Jefferson'!C59</f>
        <v>4</v>
      </c>
      <c r="D327" s="95">
        <v>0</v>
      </c>
      <c r="E327" s="44">
        <f>+C327+D327</f>
        <v>4</v>
      </c>
      <c r="F327" s="146" t="str">
        <f t="shared" si="16"/>
        <v>John G. Foster</v>
      </c>
      <c r="G327" s="145"/>
      <c r="H327" s="150"/>
      <c r="I327" s="150"/>
      <c r="J327" s="149"/>
    </row>
    <row r="328" spans="2:10" ht="15.75">
      <c r="B328" s="235" t="str">
        <f>+'Post Oak-Jefferson'!B60</f>
        <v>Bo Johnson</v>
      </c>
      <c r="C328" s="233">
        <f>+'Post Oak-Jefferson'!C60</f>
        <v>3</v>
      </c>
      <c r="D328" s="95">
        <v>0</v>
      </c>
      <c r="E328" s="44">
        <f>+C328+D328</f>
        <v>3</v>
      </c>
      <c r="F328" s="146" t="str">
        <f t="shared" si="16"/>
        <v>Bo Johnson</v>
      </c>
      <c r="G328" s="145"/>
      <c r="H328" s="150"/>
      <c r="I328" s="150"/>
      <c r="J328" s="149"/>
    </row>
    <row r="329" spans="2:10" ht="15.75">
      <c r="B329" s="235" t="str">
        <f>+'Post Oak-Jefferson'!B61</f>
        <v>Kathy L. Cooper</v>
      </c>
      <c r="C329" s="233">
        <f>+'Post Oak-Jefferson'!C61</f>
        <v>4</v>
      </c>
      <c r="D329" s="95">
        <v>0</v>
      </c>
      <c r="E329" s="44">
        <f>+C329+D329</f>
        <v>4</v>
      </c>
      <c r="F329" s="146" t="str">
        <f t="shared" si="16"/>
        <v>Kathy L. Cooper</v>
      </c>
      <c r="G329" s="145"/>
      <c r="H329" s="150"/>
      <c r="I329" s="150"/>
      <c r="J329" s="149"/>
    </row>
    <row r="330" spans="2:10" ht="15.75">
      <c r="B330" s="235" t="str">
        <f>+'Post Oak-Jefferson'!B62</f>
        <v>Cathy Roberts</v>
      </c>
      <c r="C330" s="233">
        <f>+'Post Oak-Jefferson'!C62</f>
        <v>1</v>
      </c>
      <c r="D330" s="95">
        <v>0</v>
      </c>
      <c r="E330" s="44">
        <f>+C330+D330</f>
        <v>1</v>
      </c>
      <c r="F330" s="146" t="str">
        <f t="shared" si="16"/>
        <v>Cathy Roberts</v>
      </c>
      <c r="G330" s="145"/>
      <c r="H330" s="150"/>
      <c r="I330" s="150"/>
      <c r="J330" s="149"/>
    </row>
    <row r="331" spans="2:10" ht="15.75">
      <c r="B331" s="236" t="s">
        <v>20</v>
      </c>
      <c r="C331" s="196">
        <f>SUM(C327:C330)</f>
        <v>12</v>
      </c>
      <c r="D331" s="148">
        <f>SUM(D327:D330)</f>
        <v>0</v>
      </c>
      <c r="E331" s="44">
        <f>SUM(E327:E330)</f>
        <v>12</v>
      </c>
      <c r="F331" s="147" t="str">
        <f t="shared" si="16"/>
        <v>Total</v>
      </c>
      <c r="G331" s="145"/>
      <c r="H331" s="150"/>
      <c r="I331" s="150"/>
      <c r="J331" s="149"/>
    </row>
    <row r="332" spans="2:10" ht="15.75" thickBot="1">
      <c r="B332" s="237"/>
      <c r="C332" s="187"/>
      <c r="D332" s="187"/>
      <c r="E332" s="187"/>
      <c r="F332" s="40"/>
      <c r="G332" s="36"/>
      <c r="H332" s="150"/>
      <c r="I332" s="150"/>
      <c r="J332" s="149"/>
    </row>
    <row r="333" spans="8:10" ht="14.25">
      <c r="H333" s="150"/>
      <c r="I333" s="150"/>
      <c r="J333" s="149"/>
    </row>
    <row r="334" ht="13.5" thickBot="1"/>
    <row r="335" spans="1:8" ht="16.5" thickBot="1">
      <c r="A335" s="283"/>
      <c r="B335" s="311" t="s">
        <v>22</v>
      </c>
      <c r="C335" s="264" t="s">
        <v>15</v>
      </c>
      <c r="D335" s="264" t="s">
        <v>18</v>
      </c>
      <c r="E335" s="268" t="s">
        <v>20</v>
      </c>
      <c r="F335" s="375" t="str">
        <f>+B335</f>
        <v>Lone Jack C-6 School District</v>
      </c>
      <c r="G335" s="376"/>
      <c r="H335" s="377"/>
    </row>
    <row r="336" spans="1:8" ht="16.5" thickTop="1">
      <c r="A336" s="283"/>
      <c r="B336" s="21" t="str">
        <f>+Pittsville!A50</f>
        <v>Director - Vote for Three</v>
      </c>
      <c r="C336" s="265"/>
      <c r="D336" s="265"/>
      <c r="E336" s="41"/>
      <c r="F336" s="459" t="str">
        <f>B336</f>
        <v>Director - Vote for Three</v>
      </c>
      <c r="G336" s="445"/>
      <c r="H336" s="446"/>
    </row>
    <row r="337" spans="1:8" ht="13.5" customHeight="1">
      <c r="A337" s="283"/>
      <c r="B337" s="21" t="str">
        <f>+Pittsville!A51</f>
        <v>3 Year Term</v>
      </c>
      <c r="C337" s="265"/>
      <c r="D337" s="265"/>
      <c r="E337" s="41"/>
      <c r="F337" s="460" t="str">
        <f aca="true" t="shared" si="17" ref="F337:F343">+B337</f>
        <v>3 Year Term</v>
      </c>
      <c r="G337" s="461"/>
      <c r="H337" s="462"/>
    </row>
    <row r="338" spans="1:8" ht="15.75">
      <c r="A338" s="283"/>
      <c r="B338" s="137" t="str">
        <f>+Pittsville!B41</f>
        <v>Michael "Mike" Graves</v>
      </c>
      <c r="C338" s="266">
        <f>+Pittsville!C41</f>
        <v>1</v>
      </c>
      <c r="D338" s="266">
        <v>0</v>
      </c>
      <c r="E338" s="269">
        <f>+C338+D338</f>
        <v>1</v>
      </c>
      <c r="F338" s="369" t="str">
        <f t="shared" si="17"/>
        <v>Michael "Mike" Graves</v>
      </c>
      <c r="G338" s="370"/>
      <c r="H338" s="371"/>
    </row>
    <row r="339" spans="1:8" ht="15.75">
      <c r="A339" s="283"/>
      <c r="B339" s="137" t="str">
        <f>+Pittsville!B42</f>
        <v>David Keener</v>
      </c>
      <c r="C339" s="266">
        <f>+Pittsville!C42</f>
        <v>2</v>
      </c>
      <c r="D339" s="266">
        <v>0</v>
      </c>
      <c r="E339" s="269">
        <f>+C339+D339</f>
        <v>2</v>
      </c>
      <c r="F339" s="369" t="str">
        <f t="shared" si="17"/>
        <v>David Keener</v>
      </c>
      <c r="G339" s="370"/>
      <c r="H339" s="371"/>
    </row>
    <row r="340" spans="1:8" ht="15.75">
      <c r="A340" s="283"/>
      <c r="B340" s="137" t="str">
        <f>+Pittsville!B43</f>
        <v>Mark Rinehart</v>
      </c>
      <c r="C340" s="266">
        <f>+Pittsville!C43</f>
        <v>0</v>
      </c>
      <c r="D340" s="266">
        <v>0</v>
      </c>
      <c r="E340" s="269">
        <f>+C340+D340</f>
        <v>0</v>
      </c>
      <c r="F340" s="369" t="str">
        <f t="shared" si="17"/>
        <v>Mark Rinehart</v>
      </c>
      <c r="G340" s="370"/>
      <c r="H340" s="371"/>
    </row>
    <row r="341" spans="1:8" ht="15.75">
      <c r="A341" s="283"/>
      <c r="B341" s="137" t="str">
        <f>+Pittsville!B44</f>
        <v>Danny Barker</v>
      </c>
      <c r="C341" s="266">
        <f>+Pittsville!C44</f>
        <v>0</v>
      </c>
      <c r="D341" s="266">
        <v>0</v>
      </c>
      <c r="E341" s="269">
        <f>+C341+D341</f>
        <v>0</v>
      </c>
      <c r="F341" s="369" t="str">
        <f>+Pittsville!B44</f>
        <v>Danny Barker</v>
      </c>
      <c r="G341" s="370"/>
      <c r="H341" s="371"/>
    </row>
    <row r="342" spans="1:8" ht="15.75">
      <c r="A342" s="283"/>
      <c r="B342" s="137" t="str">
        <f>+Pittsville!B45</f>
        <v>Shannon Chura</v>
      </c>
      <c r="C342" s="266">
        <f>+Pittsville!C45</f>
        <v>2</v>
      </c>
      <c r="D342" s="266">
        <v>0</v>
      </c>
      <c r="E342" s="269">
        <f>+C342+D342</f>
        <v>2</v>
      </c>
      <c r="F342" s="366" t="str">
        <f t="shared" si="17"/>
        <v>Shannon Chura</v>
      </c>
      <c r="G342" s="367"/>
      <c r="H342" s="368"/>
    </row>
    <row r="343" spans="1:8" ht="16.5" thickBot="1">
      <c r="A343" s="283"/>
      <c r="B343" s="306" t="s">
        <v>20</v>
      </c>
      <c r="C343" s="267">
        <f>SUM(C338:C342)</f>
        <v>5</v>
      </c>
      <c r="D343" s="267">
        <f>SUM(D338:D342)</f>
        <v>0</v>
      </c>
      <c r="E343" s="270">
        <f>SUM(E338:E342)</f>
        <v>5</v>
      </c>
      <c r="F343" s="372" t="str">
        <f t="shared" si="17"/>
        <v>Total</v>
      </c>
      <c r="G343" s="373"/>
      <c r="H343" s="374"/>
    </row>
    <row r="345" ht="13.5" thickBot="1"/>
    <row r="346" spans="2:8" ht="16.5" thickBot="1">
      <c r="B346" s="383" t="s">
        <v>210</v>
      </c>
      <c r="C346" s="240" t="s">
        <v>33</v>
      </c>
      <c r="D346" s="264" t="s">
        <v>18</v>
      </c>
      <c r="E346" s="268" t="s">
        <v>20</v>
      </c>
      <c r="F346" s="378" t="str">
        <f>+B346</f>
        <v>Blackwater Reorganized Sewer Question 1</v>
      </c>
      <c r="G346" s="379"/>
      <c r="H346" s="380"/>
    </row>
    <row r="347" spans="2:8" ht="16.5" thickTop="1">
      <c r="B347" s="455" t="s">
        <v>264</v>
      </c>
      <c r="C347" s="265"/>
      <c r="D347" s="265"/>
      <c r="E347" s="41"/>
      <c r="F347" s="459" t="str">
        <f>B347</f>
        <v>Question to create district</v>
      </c>
      <c r="G347" s="445"/>
      <c r="H347" s="446"/>
    </row>
    <row r="348" spans="2:8" ht="15.75">
      <c r="B348" s="241" t="s">
        <v>208</v>
      </c>
      <c r="C348" s="266">
        <f>+'Wbg SE2-NE'!C42</f>
        <v>43</v>
      </c>
      <c r="D348" s="266">
        <v>0</v>
      </c>
      <c r="E348" s="269">
        <f>+C348+D348</f>
        <v>43</v>
      </c>
      <c r="F348" s="369" t="str">
        <f>+B348</f>
        <v>YES</v>
      </c>
      <c r="G348" s="370"/>
      <c r="H348" s="371"/>
    </row>
    <row r="349" spans="2:8" ht="15.75">
      <c r="B349" s="241" t="s">
        <v>209</v>
      </c>
      <c r="C349" s="266">
        <f>+'Wbg SE2-NE'!C43</f>
        <v>2</v>
      </c>
      <c r="D349" s="266">
        <v>2</v>
      </c>
      <c r="E349" s="269">
        <f>+C349+D349</f>
        <v>4</v>
      </c>
      <c r="F349" s="369" t="str">
        <f>+B349</f>
        <v>NO</v>
      </c>
      <c r="G349" s="370"/>
      <c r="H349" s="371"/>
    </row>
    <row r="350" spans="2:8" ht="16.5" thickBot="1">
      <c r="B350" s="105" t="s">
        <v>20</v>
      </c>
      <c r="C350" s="384">
        <f>SUM(C348:C349)</f>
        <v>45</v>
      </c>
      <c r="D350" s="384">
        <f>SUM(D348:D349)</f>
        <v>2</v>
      </c>
      <c r="E350" s="308">
        <f>+C350+D350</f>
        <v>47</v>
      </c>
      <c r="F350" s="385" t="s">
        <v>20</v>
      </c>
      <c r="G350" s="29"/>
      <c r="H350" s="107"/>
    </row>
    <row r="351" ht="12.75">
      <c r="P351" s="463" t="s">
        <v>265</v>
      </c>
    </row>
  </sheetData>
  <sheetProtection/>
  <mergeCells count="24">
    <mergeCell ref="F346:H346"/>
    <mergeCell ref="F347:H347"/>
    <mergeCell ref="F348:H348"/>
    <mergeCell ref="F349:H349"/>
    <mergeCell ref="Q286:S286"/>
    <mergeCell ref="Q287:S287"/>
    <mergeCell ref="Q288:S288"/>
    <mergeCell ref="G288:I288"/>
    <mergeCell ref="F325:G325"/>
    <mergeCell ref="F343:H343"/>
    <mergeCell ref="F335:H335"/>
    <mergeCell ref="F336:H336"/>
    <mergeCell ref="F337:H337"/>
    <mergeCell ref="F338:H338"/>
    <mergeCell ref="F339:H339"/>
    <mergeCell ref="F340:H340"/>
    <mergeCell ref="G276:I276"/>
    <mergeCell ref="G277:I277"/>
    <mergeCell ref="F313:H313"/>
    <mergeCell ref="F312:H312"/>
    <mergeCell ref="F342:H342"/>
    <mergeCell ref="F326:G326"/>
    <mergeCell ref="F341:H341"/>
    <mergeCell ref="F324:G324"/>
  </mergeCells>
  <printOptions/>
  <pageMargins left="0.25" right="0.25" top="0.75" bottom="0.25" header="0.25" footer="0.6"/>
  <pageSetup fitToHeight="4" horizontalDpi="600" verticalDpi="600" orientation="landscape" pageOrder="overThenDown" paperSize="17" scale="55" r:id="rId2"/>
  <headerFooter alignWithMargins="0">
    <oddHeader>&amp;C&amp;"Arial,Bold"&amp;18April 6, 2010 General Municipal Election&amp;12
&amp;14Official Totals as Certified by the Election Canvass Board &amp;12
&amp;11Provided by Gilbert Powers, County Clerk and Election Authority for Johnson County, Missouri</oddHeader>
  </headerFooter>
  <rowBreaks count="3" manualBreakCount="3">
    <brk id="115" max="14" man="1"/>
    <brk id="193" max="14" man="1"/>
    <brk id="274" max="1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28125" style="0" customWidth="1"/>
    <col min="2" max="2" width="22.8515625" style="0" customWidth="1"/>
    <col min="4" max="5" width="7.421875" style="0" customWidth="1"/>
  </cols>
  <sheetData>
    <row r="1" spans="1:6" ht="20.25">
      <c r="A1" s="344" t="s">
        <v>25</v>
      </c>
      <c r="B1" s="344"/>
      <c r="C1" s="344"/>
      <c r="D1" s="344"/>
      <c r="E1" s="344"/>
      <c r="F1" s="344"/>
    </row>
    <row r="2" spans="2:3" ht="12.75">
      <c r="B2" s="3"/>
      <c r="C2" s="7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64"/>
    </row>
    <row r="5" spans="1:6" ht="14.25" customHeight="1">
      <c r="A5" s="84"/>
      <c r="B5" s="88"/>
      <c r="C5" s="154"/>
      <c r="D5" s="154"/>
      <c r="E5" s="154"/>
      <c r="F5" s="1"/>
    </row>
    <row r="6" spans="1:6" ht="14.25" customHeight="1">
      <c r="A6" s="84"/>
      <c r="B6" s="88"/>
      <c r="C6" s="154"/>
      <c r="D6" s="154"/>
      <c r="E6" s="154"/>
      <c r="F6" s="1"/>
    </row>
    <row r="7" spans="1:6" ht="14.25" customHeight="1">
      <c r="A7" s="84"/>
      <c r="B7" s="85"/>
      <c r="C7" s="86"/>
      <c r="D7" s="85"/>
      <c r="E7" s="85"/>
      <c r="F7" s="1"/>
    </row>
    <row r="8" spans="1:6" ht="18">
      <c r="A8" s="347" t="s">
        <v>0</v>
      </c>
      <c r="B8" s="347"/>
      <c r="C8" s="347"/>
      <c r="D8" s="347"/>
      <c r="E8" s="347"/>
      <c r="F8" s="347"/>
    </row>
    <row r="9" spans="1:3" ht="12.75">
      <c r="A9" s="16" t="s">
        <v>44</v>
      </c>
      <c r="B9" s="1"/>
      <c r="C9" s="7"/>
    </row>
    <row r="10" spans="1:6" ht="12.75">
      <c r="A10" s="345" t="s">
        <v>45</v>
      </c>
      <c r="B10" s="345"/>
      <c r="C10" s="7"/>
      <c r="F10" s="121"/>
    </row>
    <row r="11" spans="2:3" ht="12.75">
      <c r="B11" s="62" t="s">
        <v>78</v>
      </c>
      <c r="C11" s="7">
        <v>277</v>
      </c>
    </row>
    <row r="12" spans="2:3" ht="12.75">
      <c r="B12" s="26" t="s">
        <v>79</v>
      </c>
      <c r="C12" s="7">
        <v>339</v>
      </c>
    </row>
    <row r="13" spans="2:3" ht="12.75">
      <c r="B13" s="26" t="s">
        <v>80</v>
      </c>
      <c r="C13" s="7">
        <v>171</v>
      </c>
    </row>
    <row r="14" spans="2:3" ht="12.75">
      <c r="B14" s="26"/>
      <c r="C14" s="7"/>
    </row>
    <row r="15" spans="2:3" ht="12.75">
      <c r="B15" s="133"/>
      <c r="C15" s="7"/>
    </row>
    <row r="16" spans="1:6" ht="18">
      <c r="A16" s="347" t="s">
        <v>61</v>
      </c>
      <c r="B16" s="347"/>
      <c r="C16" s="347"/>
      <c r="D16" s="347"/>
      <c r="E16" s="347"/>
      <c r="F16" s="347"/>
    </row>
    <row r="17" spans="1:6" ht="12.75">
      <c r="A17" s="189" t="s">
        <v>124</v>
      </c>
      <c r="B17" s="1"/>
      <c r="C17" s="7"/>
      <c r="F17" s="121"/>
    </row>
    <row r="18" spans="1:3" ht="12.75">
      <c r="A18" s="345" t="s">
        <v>45</v>
      </c>
      <c r="B18" s="345"/>
      <c r="C18" s="7"/>
    </row>
    <row r="19" spans="2:3" ht="12.75" customHeight="1">
      <c r="B19" s="62" t="s">
        <v>125</v>
      </c>
      <c r="C19" s="7">
        <v>336</v>
      </c>
    </row>
    <row r="20" spans="2:6" ht="14.25" customHeight="1">
      <c r="B20" s="62" t="s">
        <v>126</v>
      </c>
      <c r="C20" s="7">
        <v>78</v>
      </c>
      <c r="F20" s="4"/>
    </row>
    <row r="21" spans="2:3" ht="12.75">
      <c r="B21" s="62" t="s">
        <v>127</v>
      </c>
      <c r="C21" s="7">
        <v>359</v>
      </c>
    </row>
    <row r="22" spans="2:3" ht="12.75">
      <c r="B22" s="26" t="s">
        <v>128</v>
      </c>
      <c r="C22" s="7">
        <v>370</v>
      </c>
    </row>
    <row r="23" spans="2:3" ht="12.75">
      <c r="B23" s="26" t="s">
        <v>129</v>
      </c>
      <c r="C23" s="7">
        <v>114</v>
      </c>
    </row>
    <row r="24" spans="2:3" ht="12.75">
      <c r="B24" s="26" t="s">
        <v>225</v>
      </c>
      <c r="C24" s="7">
        <v>28</v>
      </c>
    </row>
    <row r="25" spans="2:3" ht="12.75">
      <c r="B25" s="26" t="s">
        <v>226</v>
      </c>
      <c r="C25" s="7">
        <v>18</v>
      </c>
    </row>
    <row r="26" spans="2:3" ht="13.5" customHeight="1">
      <c r="B26" s="26" t="s">
        <v>242</v>
      </c>
      <c r="C26" s="7">
        <v>3</v>
      </c>
    </row>
    <row r="27" spans="2:3" ht="12.75">
      <c r="B27" s="26" t="s">
        <v>240</v>
      </c>
      <c r="C27" s="7">
        <v>5</v>
      </c>
    </row>
    <row r="28" spans="2:3" ht="12.75">
      <c r="B28" s="26" t="s">
        <v>241</v>
      </c>
      <c r="C28" s="7">
        <v>1</v>
      </c>
    </row>
    <row r="29" spans="1:5" ht="12.75">
      <c r="A29" s="20"/>
      <c r="B29" s="26" t="s">
        <v>227</v>
      </c>
      <c r="C29" s="337">
        <v>1</v>
      </c>
      <c r="D29" s="20"/>
      <c r="E29" s="20"/>
    </row>
    <row r="30" spans="1:5" ht="12.75">
      <c r="A30" s="20"/>
      <c r="B30" s="26" t="s">
        <v>232</v>
      </c>
      <c r="C30" s="338">
        <v>4</v>
      </c>
      <c r="D30" s="20"/>
      <c r="E30" s="20"/>
    </row>
    <row r="31" spans="1:5" ht="12.75">
      <c r="A31" s="20"/>
      <c r="B31" s="26" t="s">
        <v>243</v>
      </c>
      <c r="C31" s="338">
        <v>1</v>
      </c>
      <c r="D31" s="20"/>
      <c r="E31" s="20"/>
    </row>
    <row r="32" spans="2:3" ht="12.75">
      <c r="B32" s="62" t="s">
        <v>244</v>
      </c>
      <c r="C32" s="338">
        <v>1</v>
      </c>
    </row>
    <row r="33" spans="2:3" ht="12.75">
      <c r="B33" s="62" t="s">
        <v>245</v>
      </c>
      <c r="C33" s="338">
        <v>1</v>
      </c>
    </row>
    <row r="34" spans="2:3" ht="12.75">
      <c r="B34" s="62" t="s">
        <v>246</v>
      </c>
      <c r="C34" s="338">
        <v>1</v>
      </c>
    </row>
    <row r="35" spans="2:3" ht="12.75">
      <c r="B35" s="62" t="s">
        <v>238</v>
      </c>
      <c r="C35" s="338">
        <v>1</v>
      </c>
    </row>
    <row r="36" spans="2:3" ht="12.75">
      <c r="B36" s="62" t="s">
        <v>247</v>
      </c>
      <c r="C36" s="338">
        <v>3</v>
      </c>
    </row>
    <row r="37" spans="2:3" ht="12.75">
      <c r="B37" s="62" t="s">
        <v>248</v>
      </c>
      <c r="C37" s="338">
        <v>1</v>
      </c>
    </row>
    <row r="38" spans="2:3" ht="12.75">
      <c r="B38" s="62" t="s">
        <v>249</v>
      </c>
      <c r="C38" s="338">
        <v>1</v>
      </c>
    </row>
    <row r="39" spans="2:3" ht="12.75">
      <c r="B39" s="62" t="s">
        <v>259</v>
      </c>
      <c r="C39" s="338">
        <v>1</v>
      </c>
    </row>
    <row r="40" spans="2:3" ht="12.75">
      <c r="B40" s="62" t="s">
        <v>257</v>
      </c>
      <c r="C40" s="338">
        <v>1</v>
      </c>
    </row>
    <row r="41" spans="1:6" ht="18">
      <c r="A41" s="316" t="s">
        <v>191</v>
      </c>
      <c r="B41" s="316"/>
      <c r="C41" s="316"/>
      <c r="D41" s="316"/>
      <c r="E41" s="316"/>
      <c r="F41" s="316"/>
    </row>
    <row r="42" spans="2:3" ht="12.75">
      <c r="B42" s="62" t="s">
        <v>208</v>
      </c>
      <c r="C42">
        <v>43</v>
      </c>
    </row>
    <row r="43" spans="2:3" ht="12.75">
      <c r="B43" s="62" t="s">
        <v>209</v>
      </c>
      <c r="C43">
        <v>2</v>
      </c>
    </row>
    <row r="357" ht="15.75">
      <c r="X357" s="32"/>
    </row>
  </sheetData>
  <sheetProtection/>
  <mergeCells count="6">
    <mergeCell ref="A16:F16"/>
    <mergeCell ref="A10:B10"/>
    <mergeCell ref="A18:B18"/>
    <mergeCell ref="A1:F1"/>
    <mergeCell ref="A4:B4"/>
    <mergeCell ref="A8:F8"/>
  </mergeCells>
  <printOptions/>
  <pageMargins left="0.75" right="0.75" top="0.53" bottom="0.5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0.421875" style="0" customWidth="1"/>
    <col min="2" max="2" width="21.8515625" style="0" customWidth="1"/>
    <col min="4" max="5" width="7.7109375" style="0" customWidth="1"/>
  </cols>
  <sheetData>
    <row r="1" spans="1:6" ht="20.25">
      <c r="A1" s="344" t="s">
        <v>26</v>
      </c>
      <c r="B1" s="344"/>
      <c r="C1" s="344"/>
      <c r="D1" s="344"/>
      <c r="E1" s="344"/>
      <c r="F1" s="344"/>
    </row>
    <row r="2" spans="1:6" ht="14.25" customHeight="1">
      <c r="A2" s="89"/>
      <c r="B2" s="90"/>
      <c r="C2" s="91"/>
      <c r="D2" s="90"/>
      <c r="E2" s="90"/>
      <c r="F2" s="1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"/>
    </row>
    <row r="5" spans="1:6" ht="14.25" customHeight="1">
      <c r="A5" s="84"/>
      <c r="B5" s="88"/>
      <c r="C5" s="126"/>
      <c r="D5" s="154"/>
      <c r="E5" s="154"/>
      <c r="F5" s="164"/>
    </row>
    <row r="6" spans="1:6" ht="14.25" customHeight="1">
      <c r="A6" s="84"/>
      <c r="B6" s="88"/>
      <c r="C6" s="126"/>
      <c r="D6" s="126"/>
      <c r="E6" s="126"/>
      <c r="F6" s="1"/>
    </row>
    <row r="7" spans="1:8" ht="18">
      <c r="A7" s="347" t="s">
        <v>0</v>
      </c>
      <c r="B7" s="347"/>
      <c r="C7" s="347"/>
      <c r="D7" s="347"/>
      <c r="E7" s="347"/>
      <c r="F7" s="347"/>
      <c r="H7" s="121" t="s">
        <v>21</v>
      </c>
    </row>
    <row r="8" spans="1:6" ht="12.75">
      <c r="A8" s="16" t="s">
        <v>44</v>
      </c>
      <c r="B8" s="1"/>
      <c r="C8" s="7"/>
      <c r="F8" s="121"/>
    </row>
    <row r="9" spans="1:3" ht="12.75">
      <c r="A9" s="345" t="s">
        <v>45</v>
      </c>
      <c r="B9" s="345"/>
      <c r="C9" s="7"/>
    </row>
    <row r="10" spans="2:3" ht="12.75">
      <c r="B10" s="62" t="s">
        <v>78</v>
      </c>
      <c r="C10" s="7">
        <v>198</v>
      </c>
    </row>
    <row r="11" spans="2:3" ht="12.75">
      <c r="B11" s="26" t="s">
        <v>79</v>
      </c>
      <c r="C11" s="7">
        <v>236</v>
      </c>
    </row>
    <row r="12" spans="2:3" ht="12.75">
      <c r="B12" s="26" t="s">
        <v>80</v>
      </c>
      <c r="C12" s="7">
        <v>121</v>
      </c>
    </row>
    <row r="13" spans="2:3" ht="12.75">
      <c r="B13" s="26"/>
      <c r="C13" s="7"/>
    </row>
    <row r="14" spans="2:3" ht="12.75">
      <c r="B14" s="26"/>
      <c r="C14" s="7"/>
    </row>
    <row r="15" spans="1:6" ht="18">
      <c r="A15" s="347" t="s">
        <v>1</v>
      </c>
      <c r="B15" s="347"/>
      <c r="C15" s="347"/>
      <c r="D15" s="347"/>
      <c r="E15" s="347"/>
      <c r="F15" s="347"/>
    </row>
    <row r="16" spans="1:3" ht="12.75">
      <c r="A16" s="348" t="s">
        <v>124</v>
      </c>
      <c r="B16" s="348"/>
      <c r="C16" s="7"/>
    </row>
    <row r="17" spans="1:6" ht="12.75">
      <c r="A17" s="345" t="s">
        <v>45</v>
      </c>
      <c r="B17" s="345"/>
      <c r="C17" s="7"/>
      <c r="F17" s="121"/>
    </row>
    <row r="18" spans="1:6" ht="12.75">
      <c r="A18" s="63"/>
      <c r="B18" s="26" t="s">
        <v>125</v>
      </c>
      <c r="C18" s="7">
        <v>238</v>
      </c>
      <c r="F18" s="121"/>
    </row>
    <row r="19" spans="1:6" ht="12.75">
      <c r="A19" s="63"/>
      <c r="B19" s="26" t="s">
        <v>126</v>
      </c>
      <c r="C19" s="7">
        <v>50</v>
      </c>
      <c r="F19" s="121"/>
    </row>
    <row r="20" spans="1:6" ht="12.75">
      <c r="A20" s="63"/>
      <c r="B20" s="26" t="s">
        <v>127</v>
      </c>
      <c r="C20" s="7">
        <v>274</v>
      </c>
      <c r="F20" s="121"/>
    </row>
    <row r="21" spans="2:3" ht="12.75">
      <c r="B21" s="26" t="s">
        <v>128</v>
      </c>
      <c r="C21" s="7">
        <v>282</v>
      </c>
    </row>
    <row r="22" spans="2:3" ht="12.75">
      <c r="B22" s="26" t="s">
        <v>129</v>
      </c>
      <c r="C22" s="7">
        <v>70</v>
      </c>
    </row>
    <row r="23" spans="2:3" ht="12.75">
      <c r="B23" s="26" t="s">
        <v>213</v>
      </c>
      <c r="C23" s="7">
        <v>90</v>
      </c>
    </row>
    <row r="24" spans="2:3" ht="12.75">
      <c r="B24" s="26" t="s">
        <v>226</v>
      </c>
      <c r="C24" s="7">
        <v>39</v>
      </c>
    </row>
    <row r="25" spans="2:3" ht="12.75">
      <c r="B25" s="26" t="s">
        <v>250</v>
      </c>
      <c r="C25" s="7">
        <v>4</v>
      </c>
    </row>
    <row r="26" spans="2:3" ht="12.75">
      <c r="B26" s="26" t="s">
        <v>251</v>
      </c>
      <c r="C26" s="7">
        <v>2</v>
      </c>
    </row>
    <row r="27" spans="2:3" ht="12.75">
      <c r="B27" s="26" t="s">
        <v>227</v>
      </c>
      <c r="C27" s="7">
        <v>2</v>
      </c>
    </row>
    <row r="28" spans="2:3" ht="12.75">
      <c r="B28" s="26" t="s">
        <v>240</v>
      </c>
      <c r="C28" s="7">
        <v>10</v>
      </c>
    </row>
    <row r="29" spans="2:3" ht="12.75">
      <c r="B29" s="133" t="s">
        <v>252</v>
      </c>
      <c r="C29" s="7">
        <v>2</v>
      </c>
    </row>
    <row r="30" spans="2:3" ht="12.75">
      <c r="B30" s="133" t="s">
        <v>253</v>
      </c>
      <c r="C30" s="7">
        <v>1</v>
      </c>
    </row>
    <row r="31" spans="1:5" ht="12.75">
      <c r="A31" s="20"/>
      <c r="B31" s="26" t="s">
        <v>232</v>
      </c>
      <c r="C31" s="337">
        <v>8</v>
      </c>
      <c r="D31" s="20"/>
      <c r="E31" s="20"/>
    </row>
    <row r="32" spans="1:5" ht="12.75">
      <c r="A32" s="20"/>
      <c r="B32" s="26" t="s">
        <v>241</v>
      </c>
      <c r="C32" s="337">
        <v>2</v>
      </c>
      <c r="D32" s="20"/>
      <c r="E32" s="20"/>
    </row>
    <row r="33" spans="1:5" ht="12.75">
      <c r="A33" s="20"/>
      <c r="B33" s="26" t="s">
        <v>249</v>
      </c>
      <c r="C33" s="337">
        <v>3</v>
      </c>
      <c r="D33" s="20"/>
      <c r="E33" s="20"/>
    </row>
    <row r="34" spans="1:5" ht="12.75">
      <c r="A34" s="20"/>
      <c r="B34" s="26" t="s">
        <v>242</v>
      </c>
      <c r="C34" s="337">
        <v>5</v>
      </c>
      <c r="D34" s="20"/>
      <c r="E34" s="20"/>
    </row>
    <row r="35" spans="1:5" ht="12.75">
      <c r="A35" s="20"/>
      <c r="B35" s="26" t="s">
        <v>254</v>
      </c>
      <c r="C35" s="337">
        <v>1</v>
      </c>
      <c r="D35" s="20"/>
      <c r="E35" s="20"/>
    </row>
    <row r="36" spans="1:5" ht="12.75">
      <c r="A36" s="20"/>
      <c r="B36" s="26"/>
      <c r="C36" s="337"/>
      <c r="D36" s="20"/>
      <c r="E36" s="20"/>
    </row>
    <row r="37" spans="1:5" ht="12.75">
      <c r="A37" s="20"/>
      <c r="B37" s="26" t="s">
        <v>239</v>
      </c>
      <c r="C37" s="337">
        <v>2</v>
      </c>
      <c r="D37" s="20"/>
      <c r="E37" s="20"/>
    </row>
    <row r="38" spans="1:5" ht="12.75">
      <c r="A38" s="20"/>
      <c r="B38" s="26" t="s">
        <v>255</v>
      </c>
      <c r="C38" s="337">
        <v>1</v>
      </c>
      <c r="D38" s="20"/>
      <c r="E38" s="20"/>
    </row>
    <row r="39" spans="1:5" ht="12.75">
      <c r="A39" s="20"/>
      <c r="B39" s="26" t="s">
        <v>256</v>
      </c>
      <c r="C39" s="337">
        <v>1</v>
      </c>
      <c r="D39" s="20"/>
      <c r="E39" s="20"/>
    </row>
    <row r="40" spans="1:5" ht="12.75">
      <c r="A40" s="20"/>
      <c r="B40" s="26" t="s">
        <v>257</v>
      </c>
      <c r="C40" s="337">
        <v>1</v>
      </c>
      <c r="D40" s="20"/>
      <c r="E40" s="20"/>
    </row>
    <row r="41" spans="1:5" ht="12.75">
      <c r="A41" s="20"/>
      <c r="B41" s="26" t="s">
        <v>258</v>
      </c>
      <c r="C41" s="337">
        <v>1</v>
      </c>
      <c r="D41" s="20"/>
      <c r="E41" s="20"/>
    </row>
    <row r="42" spans="1:5" ht="12.75">
      <c r="A42" s="20"/>
      <c r="B42" s="26" t="s">
        <v>243</v>
      </c>
      <c r="C42" s="337">
        <v>1</v>
      </c>
      <c r="D42" s="20"/>
      <c r="E42" s="20"/>
    </row>
    <row r="43" spans="1:6" ht="18">
      <c r="A43" s="347" t="s">
        <v>2</v>
      </c>
      <c r="B43" s="347"/>
      <c r="C43" s="347"/>
      <c r="D43" s="347"/>
      <c r="E43" s="347"/>
      <c r="F43" s="347"/>
    </row>
    <row r="44" spans="1:6" ht="15">
      <c r="A44" s="304" t="s">
        <v>121</v>
      </c>
      <c r="B44" s="304"/>
      <c r="C44" s="166"/>
      <c r="D44" s="166"/>
      <c r="E44" s="166"/>
      <c r="F44" s="166"/>
    </row>
    <row r="45" spans="1:3" ht="12.75">
      <c r="A45" s="345" t="s">
        <v>45</v>
      </c>
      <c r="B45" s="345"/>
      <c r="C45" s="7"/>
    </row>
    <row r="46" spans="1:3" ht="12.75">
      <c r="A46" s="121"/>
      <c r="B46" s="62" t="s">
        <v>132</v>
      </c>
      <c r="C46" s="17">
        <v>11</v>
      </c>
    </row>
    <row r="47" spans="1:6" ht="12.75">
      <c r="A47" s="121"/>
      <c r="B47" s="62" t="s">
        <v>133</v>
      </c>
      <c r="C47" s="17">
        <v>3</v>
      </c>
      <c r="F47" s="121"/>
    </row>
    <row r="48" spans="1:3" ht="12.75">
      <c r="A48" s="121"/>
      <c r="B48" s="62" t="s">
        <v>134</v>
      </c>
      <c r="C48" s="17">
        <v>15</v>
      </c>
    </row>
    <row r="49" spans="1:3" ht="12.75">
      <c r="A49" s="121"/>
      <c r="B49" s="62" t="s">
        <v>135</v>
      </c>
      <c r="C49" s="17">
        <v>6</v>
      </c>
    </row>
    <row r="50" spans="1:3" ht="12.75">
      <c r="A50" s="121"/>
      <c r="B50" s="26" t="s">
        <v>139</v>
      </c>
      <c r="C50" s="17">
        <v>11</v>
      </c>
    </row>
    <row r="51" spans="1:3" ht="12.75">
      <c r="A51" s="121"/>
      <c r="B51" s="26" t="s">
        <v>137</v>
      </c>
      <c r="C51" s="323">
        <v>6</v>
      </c>
    </row>
    <row r="52" spans="1:3" ht="12.75">
      <c r="A52" s="62"/>
      <c r="B52" s="62" t="s">
        <v>138</v>
      </c>
      <c r="C52" s="7">
        <v>11</v>
      </c>
    </row>
    <row r="53" spans="1:3" ht="12.75">
      <c r="A53" s="16"/>
      <c r="B53" s="22"/>
      <c r="C53" s="17"/>
    </row>
    <row r="54" spans="1:6" ht="18">
      <c r="A54" s="114"/>
      <c r="B54" s="114"/>
      <c r="C54" s="114"/>
      <c r="D54" s="114"/>
      <c r="E54" s="114"/>
      <c r="F54" s="114"/>
    </row>
    <row r="55" spans="1:6" s="121" customFormat="1" ht="12.75">
      <c r="A55" s="127"/>
      <c r="B55" s="24"/>
      <c r="C55" s="127"/>
      <c r="D55" s="127"/>
      <c r="E55" s="127"/>
      <c r="F55" s="127"/>
    </row>
    <row r="56" spans="1:6" s="121" customFormat="1" ht="12.75">
      <c r="A56" s="127"/>
      <c r="B56" s="24"/>
      <c r="C56" s="127"/>
      <c r="D56" s="127"/>
      <c r="E56" s="127"/>
      <c r="F56" s="127"/>
    </row>
    <row r="57" spans="1:3" ht="12.75">
      <c r="A57" s="5"/>
      <c r="B57" s="26"/>
      <c r="C57" s="17"/>
    </row>
    <row r="58" spans="2:3" ht="12.75">
      <c r="B58" s="62"/>
      <c r="C58" s="17"/>
    </row>
    <row r="59" ht="12.75">
      <c r="B59" s="22"/>
    </row>
    <row r="60" spans="1:6" s="120" customFormat="1" ht="18">
      <c r="A60" s="347"/>
      <c r="B60" s="347"/>
      <c r="C60" s="347"/>
      <c r="D60" s="347"/>
      <c r="E60" s="347"/>
      <c r="F60" s="347"/>
    </row>
    <row r="62" spans="1:4" ht="12.75">
      <c r="A62" s="346"/>
      <c r="B62" s="346"/>
      <c r="C62" s="346"/>
      <c r="D62" s="346"/>
    </row>
    <row r="63" ht="12.75">
      <c r="B63" s="92"/>
    </row>
    <row r="64" ht="12.75">
      <c r="B64" s="22"/>
    </row>
    <row r="65" ht="12.75">
      <c r="B65" s="22"/>
    </row>
    <row r="375" ht="15.75">
      <c r="X375" s="32"/>
    </row>
  </sheetData>
  <sheetProtection/>
  <mergeCells count="11">
    <mergeCell ref="A62:D62"/>
    <mergeCell ref="A60:F60"/>
    <mergeCell ref="A43:F43"/>
    <mergeCell ref="A45:B45"/>
    <mergeCell ref="A17:B17"/>
    <mergeCell ref="A1:F1"/>
    <mergeCell ref="A4:B4"/>
    <mergeCell ref="A9:B9"/>
    <mergeCell ref="A7:F7"/>
    <mergeCell ref="A15:F15"/>
    <mergeCell ref="A16:B16"/>
  </mergeCells>
  <printOptions/>
  <pageMargins left="0.75" right="0.75" top="0.51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2"/>
  <sheetViews>
    <sheetView zoomScalePageLayoutView="0" workbookViewId="0" topLeftCell="A4">
      <selection activeCell="C37" sqref="C37"/>
    </sheetView>
  </sheetViews>
  <sheetFormatPr defaultColWidth="9.140625" defaultRowHeight="12.75"/>
  <cols>
    <col min="1" max="1" width="15.140625" style="0" customWidth="1"/>
    <col min="2" max="2" width="24.57421875" style="0" customWidth="1"/>
    <col min="3" max="3" width="10.00390625" style="0" customWidth="1"/>
    <col min="5" max="5" width="8.421875" style="0" customWidth="1"/>
  </cols>
  <sheetData>
    <row r="1" spans="1:6" ht="20.25">
      <c r="A1" s="344" t="s">
        <v>27</v>
      </c>
      <c r="B1" s="344"/>
      <c r="C1" s="344"/>
      <c r="D1" s="344"/>
      <c r="E1" s="344"/>
      <c r="F1" s="344"/>
    </row>
    <row r="2" spans="1:6" s="87" customFormat="1" ht="12.75" customHeight="1">
      <c r="A2" s="84"/>
      <c r="B2" s="85"/>
      <c r="C2" s="86"/>
      <c r="D2" s="85"/>
      <c r="E2" s="85"/>
      <c r="F2" s="85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"/>
    </row>
    <row r="5" spans="1:6" ht="14.25" customHeight="1">
      <c r="A5" s="84"/>
      <c r="B5" s="88"/>
      <c r="C5" s="126"/>
      <c r="D5" s="126"/>
      <c r="E5" s="125"/>
      <c r="F5" s="1"/>
    </row>
    <row r="6" spans="1:6" ht="14.25" customHeight="1">
      <c r="A6" s="84"/>
      <c r="B6" s="88"/>
      <c r="C6" s="126"/>
      <c r="D6" s="179"/>
      <c r="E6" s="179"/>
      <c r="F6" s="1"/>
    </row>
    <row r="7" spans="1:6" s="119" customFormat="1" ht="18.75" customHeight="1">
      <c r="A7" s="115" t="s">
        <v>3</v>
      </c>
      <c r="B7" s="116"/>
      <c r="C7" s="117"/>
      <c r="D7" s="116"/>
      <c r="E7" s="116"/>
      <c r="F7" s="118"/>
    </row>
    <row r="8" spans="1:3" ht="12.75" customHeight="1">
      <c r="A8" s="16" t="s">
        <v>46</v>
      </c>
      <c r="B8" s="16"/>
      <c r="C8" s="17"/>
    </row>
    <row r="9" spans="1:6" ht="12.75" customHeight="1">
      <c r="A9" s="345" t="s">
        <v>47</v>
      </c>
      <c r="B9" s="345"/>
      <c r="C9" s="17"/>
      <c r="F9" s="1"/>
    </row>
    <row r="10" spans="1:3" ht="12.75">
      <c r="A10" s="72"/>
      <c r="B10" s="27" t="s">
        <v>81</v>
      </c>
      <c r="C10">
        <v>18</v>
      </c>
    </row>
    <row r="11" spans="1:3" ht="12.75">
      <c r="A11" s="61"/>
      <c r="B11" s="27"/>
      <c r="C11" s="11"/>
    </row>
    <row r="12" spans="1:3" ht="12.75">
      <c r="A12" s="61"/>
      <c r="B12" s="27"/>
      <c r="C12" s="11"/>
    </row>
    <row r="13" spans="1:3" ht="12.75">
      <c r="A13" s="189" t="s">
        <v>66</v>
      </c>
      <c r="B13" s="16"/>
      <c r="C13" s="17"/>
    </row>
    <row r="14" spans="1:3" ht="12.75">
      <c r="A14" s="61"/>
      <c r="B14" s="352" t="s">
        <v>83</v>
      </c>
      <c r="C14" s="352"/>
    </row>
    <row r="15" spans="1:3" ht="12.75">
      <c r="A15" s="61"/>
      <c r="B15" s="26" t="s">
        <v>82</v>
      </c>
      <c r="C15" s="11">
        <v>12</v>
      </c>
    </row>
    <row r="16" spans="1:3" ht="12.75">
      <c r="A16" s="61"/>
      <c r="B16" s="26"/>
      <c r="C16" s="11"/>
    </row>
    <row r="17" spans="1:3" ht="12.75">
      <c r="A17" s="61"/>
      <c r="B17" s="26"/>
      <c r="C17" s="11"/>
    </row>
    <row r="18" spans="1:3" ht="12.75">
      <c r="A18" s="16" t="s">
        <v>66</v>
      </c>
      <c r="B18" s="16"/>
      <c r="C18" s="7"/>
    </row>
    <row r="19" spans="1:3" ht="12.75">
      <c r="A19" s="345" t="s">
        <v>47</v>
      </c>
      <c r="B19" s="345"/>
      <c r="C19" s="7"/>
    </row>
    <row r="20" spans="2:3" ht="12.75">
      <c r="B20" s="26" t="s">
        <v>84</v>
      </c>
      <c r="C20" s="31">
        <v>14</v>
      </c>
    </row>
    <row r="21" spans="2:3" ht="12.75">
      <c r="B21" s="27"/>
      <c r="C21" s="7"/>
    </row>
    <row r="22" spans="2:3" ht="12.75">
      <c r="B22" s="27"/>
      <c r="C22" s="7"/>
    </row>
    <row r="23" spans="1:3" ht="12.75">
      <c r="A23" s="346" t="s">
        <v>85</v>
      </c>
      <c r="B23" s="346"/>
      <c r="C23" s="7"/>
    </row>
    <row r="24" spans="1:3" ht="12.75">
      <c r="A24" s="345" t="s">
        <v>47</v>
      </c>
      <c r="B24" s="345"/>
      <c r="C24" s="254"/>
    </row>
    <row r="25" spans="2:3" ht="12.75">
      <c r="B25" s="26" t="s">
        <v>192</v>
      </c>
      <c r="C25" s="26">
        <v>38</v>
      </c>
    </row>
    <row r="26" spans="2:3" ht="12.75">
      <c r="B26" s="26"/>
      <c r="C26" s="26"/>
    </row>
    <row r="27" spans="2:3" ht="12.75">
      <c r="B27" s="26"/>
      <c r="C27" s="26"/>
    </row>
    <row r="28" spans="1:3" ht="12.75">
      <c r="A28" s="262" t="s">
        <v>86</v>
      </c>
      <c r="B28" s="315"/>
      <c r="C28" s="26"/>
    </row>
    <row r="29" spans="1:3" ht="12.75">
      <c r="A29" s="353" t="s">
        <v>47</v>
      </c>
      <c r="B29" s="353"/>
      <c r="C29" s="26"/>
    </row>
    <row r="30" spans="2:3" ht="12.75">
      <c r="B30" s="26" t="s">
        <v>87</v>
      </c>
      <c r="C30" s="26">
        <v>40</v>
      </c>
    </row>
    <row r="31" spans="2:3" ht="12.75">
      <c r="B31" s="26" t="s">
        <v>88</v>
      </c>
      <c r="C31" s="26">
        <v>26</v>
      </c>
    </row>
    <row r="32" spans="2:3" ht="12.75">
      <c r="B32" s="26"/>
      <c r="C32" s="26"/>
    </row>
    <row r="33" spans="1:3" ht="12.75">
      <c r="A33" s="346"/>
      <c r="B33" s="346"/>
      <c r="C33" s="7"/>
    </row>
    <row r="34" spans="1:6" ht="18">
      <c r="A34" s="347" t="s">
        <v>11</v>
      </c>
      <c r="B34" s="354"/>
      <c r="C34" s="354"/>
      <c r="D34" s="354"/>
      <c r="E34" s="354"/>
      <c r="F34" s="354"/>
    </row>
    <row r="35" spans="1:3" ht="12.75">
      <c r="A35" s="189" t="s">
        <v>89</v>
      </c>
      <c r="B35" s="16"/>
      <c r="C35" s="17"/>
    </row>
    <row r="36" spans="1:5" ht="12.75">
      <c r="A36" s="165"/>
      <c r="B36" s="254" t="s">
        <v>47</v>
      </c>
      <c r="C36" s="17"/>
      <c r="E36" s="121"/>
    </row>
    <row r="37" spans="2:5" ht="12.75">
      <c r="B37" s="62" t="s">
        <v>183</v>
      </c>
      <c r="C37" s="17">
        <v>7</v>
      </c>
      <c r="D37" s="1"/>
      <c r="E37" s="1"/>
    </row>
    <row r="38" spans="2:5" ht="12.75">
      <c r="B38" s="62"/>
      <c r="C38" s="17">
        <v>0</v>
      </c>
      <c r="D38" s="1"/>
      <c r="E38" s="1"/>
    </row>
    <row r="39" spans="2:5" ht="12.75">
      <c r="B39" s="62"/>
      <c r="C39" s="17"/>
      <c r="D39" s="1"/>
      <c r="E39" s="1"/>
    </row>
    <row r="40" spans="1:5" ht="12.75">
      <c r="A40" s="346" t="s">
        <v>184</v>
      </c>
      <c r="B40" s="346"/>
      <c r="C40" s="17"/>
      <c r="D40" s="1"/>
      <c r="E40" s="1"/>
    </row>
    <row r="41" spans="1:5" ht="12.75">
      <c r="A41" s="353" t="s">
        <v>47</v>
      </c>
      <c r="B41" s="353"/>
      <c r="C41" s="17"/>
      <c r="D41" s="1"/>
      <c r="E41" s="1"/>
    </row>
    <row r="42" spans="2:5" ht="12.75">
      <c r="B42" s="62" t="s">
        <v>102</v>
      </c>
      <c r="C42" s="17">
        <v>7</v>
      </c>
      <c r="D42" s="1"/>
      <c r="E42" s="1"/>
    </row>
    <row r="43" spans="2:5" ht="12.75">
      <c r="B43" s="62" t="s">
        <v>103</v>
      </c>
      <c r="C43" s="17">
        <v>7</v>
      </c>
      <c r="D43" s="1"/>
      <c r="E43" s="1"/>
    </row>
    <row r="44" spans="2:5" ht="12.75">
      <c r="B44" s="62"/>
      <c r="C44" s="17"/>
      <c r="D44" s="1"/>
      <c r="E44" s="1"/>
    </row>
    <row r="45" spans="2:3" ht="12.75">
      <c r="B45" s="27"/>
      <c r="C45" s="17"/>
    </row>
    <row r="46" spans="1:6" ht="15" customHeight="1">
      <c r="A46" s="347" t="s">
        <v>5</v>
      </c>
      <c r="B46" s="347"/>
      <c r="C46" s="347"/>
      <c r="D46" s="347"/>
      <c r="E46" s="347"/>
      <c r="F46" s="347"/>
    </row>
    <row r="47" spans="1:3" ht="15" customHeight="1">
      <c r="A47" s="348" t="s">
        <v>185</v>
      </c>
      <c r="B47" s="349"/>
      <c r="C47" s="5"/>
    </row>
    <row r="48" spans="1:3" ht="12.75">
      <c r="A48" s="165"/>
      <c r="B48" s="307" t="s">
        <v>45</v>
      </c>
      <c r="C48" s="17"/>
    </row>
    <row r="49" spans="2:5" ht="12.75">
      <c r="B49" s="62" t="s">
        <v>74</v>
      </c>
      <c r="C49" s="11">
        <v>51</v>
      </c>
      <c r="E49" s="121"/>
    </row>
    <row r="50" spans="1:6" ht="12.75">
      <c r="A50" s="22" t="s">
        <v>21</v>
      </c>
      <c r="B50" s="26" t="s">
        <v>75</v>
      </c>
      <c r="C50" s="11">
        <v>48</v>
      </c>
      <c r="F50" s="1"/>
    </row>
    <row r="51" spans="1:6" ht="12.75">
      <c r="A51" s="22"/>
      <c r="B51" s="26" t="s">
        <v>76</v>
      </c>
      <c r="C51" s="11">
        <v>50</v>
      </c>
      <c r="F51" s="1"/>
    </row>
    <row r="52" spans="1:6" ht="12.75">
      <c r="A52" s="22"/>
      <c r="B52" s="26" t="s">
        <v>77</v>
      </c>
      <c r="C52" s="11">
        <v>10</v>
      </c>
      <c r="F52" s="1"/>
    </row>
    <row r="53" spans="1:3" ht="12.75">
      <c r="A53" s="165"/>
      <c r="B53" s="165"/>
      <c r="C53" s="17"/>
    </row>
    <row r="54" spans="1:3" ht="12.75">
      <c r="A54" s="165"/>
      <c r="B54" s="180"/>
      <c r="C54" s="17"/>
    </row>
    <row r="55" spans="2:3" ht="12.75">
      <c r="B55" s="22"/>
      <c r="C55" s="11"/>
    </row>
    <row r="56" spans="1:6" ht="15" customHeight="1">
      <c r="A56" s="347" t="s">
        <v>4</v>
      </c>
      <c r="B56" s="347"/>
      <c r="C56" s="347"/>
      <c r="D56" s="347"/>
      <c r="E56" s="347"/>
      <c r="F56" s="347"/>
    </row>
    <row r="57" spans="1:3" ht="12.75">
      <c r="A57" s="189" t="s">
        <v>187</v>
      </c>
      <c r="B57" s="16"/>
      <c r="C57" s="17"/>
    </row>
    <row r="58" spans="1:5" ht="12.75">
      <c r="A58" s="165" t="s">
        <v>45</v>
      </c>
      <c r="B58" s="164"/>
      <c r="C58" s="17"/>
      <c r="E58" s="121"/>
    </row>
    <row r="59" spans="1:6" ht="12.75">
      <c r="A59" s="22"/>
      <c r="B59" s="26" t="s">
        <v>107</v>
      </c>
      <c r="C59" s="11">
        <v>98</v>
      </c>
      <c r="F59" s="1"/>
    </row>
    <row r="60" spans="1:6" ht="12.75">
      <c r="A60" s="22"/>
      <c r="B60" s="26" t="s">
        <v>108</v>
      </c>
      <c r="C60" s="11">
        <v>154</v>
      </c>
      <c r="F60" s="1"/>
    </row>
    <row r="61" spans="1:6" ht="12.75">
      <c r="A61" s="22"/>
      <c r="B61" s="26" t="s">
        <v>109</v>
      </c>
      <c r="C61" s="11">
        <v>164</v>
      </c>
      <c r="F61" s="1"/>
    </row>
    <row r="62" spans="1:6" ht="12.75">
      <c r="A62" s="22"/>
      <c r="B62" s="26" t="s">
        <v>110</v>
      </c>
      <c r="C62" s="11">
        <v>179</v>
      </c>
      <c r="F62" s="1"/>
    </row>
    <row r="63" spans="1:6" ht="12.75">
      <c r="A63" s="22"/>
      <c r="B63" s="26" t="s">
        <v>111</v>
      </c>
      <c r="C63" s="11">
        <v>144</v>
      </c>
      <c r="F63" s="1"/>
    </row>
    <row r="64" spans="1:6" ht="12.75">
      <c r="A64" s="22"/>
      <c r="B64" s="26"/>
      <c r="C64" s="11"/>
      <c r="F64" s="1"/>
    </row>
    <row r="65" spans="1:6" ht="12.75">
      <c r="A65" s="22"/>
      <c r="B65" s="26"/>
      <c r="C65" s="11"/>
      <c r="F65" s="1"/>
    </row>
    <row r="66" spans="1:6" ht="12.75">
      <c r="A66" s="22"/>
      <c r="B66" s="26"/>
      <c r="C66" s="11"/>
      <c r="F66" s="1"/>
    </row>
    <row r="67" spans="1:6" ht="12.75">
      <c r="A67" s="22"/>
      <c r="B67" s="26"/>
      <c r="C67" s="11"/>
      <c r="F67" s="1"/>
    </row>
    <row r="68" spans="1:6" ht="12.75">
      <c r="A68" s="22"/>
      <c r="B68" s="133"/>
      <c r="C68" s="11"/>
      <c r="F68" s="1"/>
    </row>
    <row r="69" spans="1:6" ht="18">
      <c r="A69" s="347" t="s">
        <v>8</v>
      </c>
      <c r="B69" s="347"/>
      <c r="C69" s="347"/>
      <c r="D69" s="347"/>
      <c r="E69" s="347"/>
      <c r="F69" s="347"/>
    </row>
    <row r="70" spans="1:6" ht="15">
      <c r="A70" s="348" t="s">
        <v>188</v>
      </c>
      <c r="B70" s="349"/>
      <c r="C70" s="166"/>
      <c r="D70" s="166"/>
      <c r="E70" s="166"/>
      <c r="F70" s="166"/>
    </row>
    <row r="71" spans="1:5" ht="12.75">
      <c r="A71" s="345" t="s">
        <v>45</v>
      </c>
      <c r="B71" s="345"/>
      <c r="C71" s="7"/>
      <c r="E71" s="121"/>
    </row>
    <row r="72" spans="1:5" ht="12.75">
      <c r="A72" s="63"/>
      <c r="B72" s="26" t="s">
        <v>113</v>
      </c>
      <c r="C72" s="7">
        <v>0</v>
      </c>
      <c r="E72" s="121"/>
    </row>
    <row r="73" spans="1:5" ht="12.75">
      <c r="A73" s="63"/>
      <c r="B73" s="26" t="s">
        <v>114</v>
      </c>
      <c r="C73" s="7">
        <v>1</v>
      </c>
      <c r="E73" s="121"/>
    </row>
    <row r="74" spans="2:6" ht="12.75">
      <c r="B74" s="26" t="s">
        <v>115</v>
      </c>
      <c r="C74" s="7">
        <v>0</v>
      </c>
      <c r="F74" s="188"/>
    </row>
    <row r="75" spans="2:6" ht="12.75">
      <c r="B75" s="26" t="s">
        <v>116</v>
      </c>
      <c r="C75" s="7">
        <v>0</v>
      </c>
      <c r="F75" s="188"/>
    </row>
    <row r="76" spans="2:3" ht="12.75">
      <c r="B76" s="26" t="s">
        <v>117</v>
      </c>
      <c r="C76" s="7">
        <v>1</v>
      </c>
    </row>
    <row r="77" spans="2:3" ht="12.75">
      <c r="B77" s="26" t="s">
        <v>118</v>
      </c>
      <c r="C77" s="7">
        <v>1</v>
      </c>
    </row>
    <row r="78" spans="2:6" ht="12.75">
      <c r="B78" s="26" t="s">
        <v>123</v>
      </c>
      <c r="C78" s="7">
        <v>0</v>
      </c>
      <c r="F78" s="188"/>
    </row>
    <row r="79" spans="2:6" ht="12.75">
      <c r="B79" s="26" t="s">
        <v>120</v>
      </c>
      <c r="C79" s="7">
        <v>0</v>
      </c>
      <c r="F79" s="188"/>
    </row>
    <row r="80" spans="2:6" ht="12.75">
      <c r="B80" s="27"/>
      <c r="C80" s="7"/>
      <c r="F80" s="188"/>
    </row>
    <row r="81" spans="1:6" ht="18">
      <c r="A81" s="347" t="s">
        <v>2</v>
      </c>
      <c r="B81" s="347"/>
      <c r="C81" s="347"/>
      <c r="D81" s="347"/>
      <c r="E81" s="347"/>
      <c r="F81" s="347"/>
    </row>
    <row r="82" spans="1:6" ht="15">
      <c r="A82" s="348" t="s">
        <v>121</v>
      </c>
      <c r="B82" s="348"/>
      <c r="C82" s="166"/>
      <c r="D82" s="166"/>
      <c r="E82" s="166"/>
      <c r="F82" s="166"/>
    </row>
    <row r="83" spans="1:3" ht="12.75">
      <c r="A83" s="345" t="s">
        <v>45</v>
      </c>
      <c r="B83" s="345"/>
      <c r="C83" s="7"/>
    </row>
    <row r="84" spans="1:3" ht="12.75">
      <c r="A84" s="63"/>
      <c r="B84" s="26" t="s">
        <v>132</v>
      </c>
      <c r="C84" s="7">
        <v>0</v>
      </c>
    </row>
    <row r="85" spans="1:3" ht="12.75">
      <c r="A85" s="63"/>
      <c r="B85" s="26" t="s">
        <v>133</v>
      </c>
      <c r="C85" s="7">
        <v>0</v>
      </c>
    </row>
    <row r="86" spans="1:3" ht="12.75">
      <c r="A86" s="63"/>
      <c r="B86" s="26" t="s">
        <v>134</v>
      </c>
      <c r="C86" s="7">
        <v>0</v>
      </c>
    </row>
    <row r="87" spans="2:5" ht="12.75">
      <c r="B87" s="62" t="s">
        <v>135</v>
      </c>
      <c r="C87" s="17">
        <v>0</v>
      </c>
      <c r="E87" s="121"/>
    </row>
    <row r="88" spans="2:3" ht="12.75">
      <c r="B88" s="62" t="s">
        <v>136</v>
      </c>
      <c r="C88" s="17">
        <v>0</v>
      </c>
    </row>
    <row r="89" spans="2:3" ht="12.75">
      <c r="B89" s="62" t="s">
        <v>137</v>
      </c>
      <c r="C89" s="17">
        <v>0</v>
      </c>
    </row>
    <row r="90" spans="2:3" ht="12.75">
      <c r="B90" s="62" t="s">
        <v>138</v>
      </c>
      <c r="C90" s="17">
        <v>0</v>
      </c>
    </row>
    <row r="91" spans="2:3" ht="12.75">
      <c r="B91" s="113"/>
      <c r="C91" s="17"/>
    </row>
    <row r="92" ht="12.75">
      <c r="B92" s="113"/>
    </row>
    <row r="93" ht="12.75">
      <c r="B93" s="113"/>
    </row>
    <row r="94" spans="1:6" ht="18">
      <c r="A94" s="347" t="s">
        <v>62</v>
      </c>
      <c r="B94" s="347"/>
      <c r="C94" s="347"/>
      <c r="D94" s="347"/>
      <c r="E94" s="347"/>
      <c r="F94" s="347"/>
    </row>
    <row r="95" spans="1:3" ht="12.75">
      <c r="A95" s="189" t="s">
        <v>189</v>
      </c>
      <c r="B95" s="16"/>
      <c r="C95" s="7"/>
    </row>
    <row r="96" spans="1:3" ht="12.75">
      <c r="A96" s="345" t="s">
        <v>45</v>
      </c>
      <c r="B96" s="345"/>
      <c r="C96" s="7"/>
    </row>
    <row r="97" spans="2:5" ht="12.75">
      <c r="B97" s="26" t="s">
        <v>154</v>
      </c>
      <c r="C97" s="7">
        <v>4</v>
      </c>
      <c r="E97" s="121"/>
    </row>
    <row r="98" spans="2:3" ht="12.75">
      <c r="B98" s="26" t="s">
        <v>158</v>
      </c>
      <c r="C98" s="7">
        <v>0</v>
      </c>
    </row>
    <row r="99" spans="2:3" ht="12.75">
      <c r="B99" s="62" t="s">
        <v>155</v>
      </c>
      <c r="C99" s="7">
        <v>0</v>
      </c>
    </row>
    <row r="100" spans="2:3" ht="12.75">
      <c r="B100" s="26" t="s">
        <v>156</v>
      </c>
      <c r="C100" s="7">
        <v>4</v>
      </c>
    </row>
    <row r="101" spans="2:3" ht="12.75">
      <c r="B101" s="26" t="s">
        <v>157</v>
      </c>
      <c r="C101" s="7">
        <v>4</v>
      </c>
    </row>
    <row r="102" spans="2:3" ht="12.75">
      <c r="B102" s="26"/>
      <c r="C102" s="7"/>
    </row>
    <row r="103" spans="2:3" ht="12.75">
      <c r="B103" s="62"/>
      <c r="C103" s="7"/>
    </row>
    <row r="104" spans="1:3" ht="12.75">
      <c r="A104" s="16"/>
      <c r="B104" s="27"/>
      <c r="C104" s="17"/>
    </row>
    <row r="105" spans="2:3" ht="12.75">
      <c r="B105" s="3"/>
      <c r="C105" s="17"/>
    </row>
    <row r="106" spans="1:4" ht="15.75">
      <c r="A106" s="351"/>
      <c r="B106" s="351"/>
      <c r="C106" s="61"/>
      <c r="D106" s="61"/>
    </row>
    <row r="107" spans="1:4" ht="12.75">
      <c r="A107" s="345"/>
      <c r="B107" s="345"/>
      <c r="C107" s="5"/>
      <c r="D107" s="121"/>
    </row>
    <row r="108" spans="1:3" ht="12.75">
      <c r="A108" s="345"/>
      <c r="B108" s="345"/>
      <c r="C108" s="17"/>
    </row>
    <row r="109" spans="2:6" ht="12.75">
      <c r="B109" s="73"/>
      <c r="C109" s="17"/>
      <c r="D109" s="1"/>
      <c r="E109" s="1"/>
      <c r="F109" s="1"/>
    </row>
    <row r="110" spans="2:3" ht="12.75">
      <c r="B110" s="73"/>
      <c r="C110" s="17"/>
    </row>
    <row r="111" spans="1:6" ht="12.75" customHeight="1">
      <c r="A111" s="4"/>
      <c r="B111" s="88"/>
      <c r="C111" s="17"/>
      <c r="F111" s="1"/>
    </row>
    <row r="112" spans="1:6" ht="12.75" customHeight="1">
      <c r="A112" s="351"/>
      <c r="B112" s="351"/>
      <c r="C112" s="17"/>
      <c r="F112" s="1"/>
    </row>
    <row r="113" spans="1:3" ht="12.75">
      <c r="A113" s="121"/>
      <c r="C113" s="17"/>
    </row>
    <row r="114" spans="1:4" ht="12.75">
      <c r="A114" s="22"/>
      <c r="B114" s="27"/>
      <c r="C114" s="17"/>
      <c r="D114" s="121"/>
    </row>
    <row r="115" spans="1:3" ht="12.75">
      <c r="A115" s="22"/>
      <c r="B115" s="27"/>
      <c r="C115" s="17"/>
    </row>
    <row r="116" spans="2:3" ht="12.75">
      <c r="B116" s="3"/>
      <c r="C116" s="17"/>
    </row>
    <row r="117" spans="2:3" ht="12.75">
      <c r="B117" s="3"/>
      <c r="C117" s="7"/>
    </row>
    <row r="119" ht="12.75">
      <c r="F119" s="1"/>
    </row>
    <row r="372" ht="15.75">
      <c r="X372" s="32"/>
    </row>
  </sheetData>
  <sheetProtection/>
  <mergeCells count="27">
    <mergeCell ref="A112:B112"/>
    <mergeCell ref="A46:F46"/>
    <mergeCell ref="A47:B47"/>
    <mergeCell ref="A56:F56"/>
    <mergeCell ref="A70:B70"/>
    <mergeCell ref="A94:F94"/>
    <mergeCell ref="A71:B71"/>
    <mergeCell ref="A108:B108"/>
    <mergeCell ref="A107:B107"/>
    <mergeCell ref="A81:F81"/>
    <mergeCell ref="A1:F1"/>
    <mergeCell ref="A34:F34"/>
    <mergeCell ref="A69:F69"/>
    <mergeCell ref="A4:B4"/>
    <mergeCell ref="A82:B82"/>
    <mergeCell ref="A29:B29"/>
    <mergeCell ref="A9:B9"/>
    <mergeCell ref="A106:B106"/>
    <mergeCell ref="A19:B19"/>
    <mergeCell ref="A83:B83"/>
    <mergeCell ref="B14:C14"/>
    <mergeCell ref="A23:B23"/>
    <mergeCell ref="A40:B40"/>
    <mergeCell ref="A41:B41"/>
    <mergeCell ref="A33:B33"/>
    <mergeCell ref="A96:B96"/>
    <mergeCell ref="A24:B24"/>
  </mergeCells>
  <printOptions/>
  <pageMargins left="0.75" right="0.75" top="0.56" bottom="0.55" header="0.5" footer="0.5"/>
  <pageSetup fitToHeight="1" fitToWidth="1" horizontalDpi="600" verticalDpi="600" orientation="portrait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1.7109375" style="0" customWidth="1"/>
    <col min="2" max="2" width="30.8515625" style="0" customWidth="1"/>
  </cols>
  <sheetData>
    <row r="1" spans="1:6" ht="20.25">
      <c r="A1" s="344" t="s">
        <v>28</v>
      </c>
      <c r="B1" s="344"/>
      <c r="C1" s="344"/>
      <c r="D1" s="344"/>
      <c r="E1" s="344"/>
      <c r="F1" s="344"/>
    </row>
    <row r="2" ht="12.75">
      <c r="C2" s="7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"/>
    </row>
    <row r="5" spans="1:6" ht="14.25" customHeight="1">
      <c r="A5" s="84"/>
      <c r="B5" s="88"/>
      <c r="C5" s="150"/>
      <c r="D5" s="126"/>
      <c r="E5" s="125"/>
      <c r="F5" s="126"/>
    </row>
    <row r="6" spans="1:6" ht="14.25" customHeight="1">
      <c r="A6" s="84"/>
      <c r="B6" s="88"/>
      <c r="C6" s="150"/>
      <c r="D6" s="126"/>
      <c r="E6" s="126"/>
      <c r="F6" s="1"/>
    </row>
    <row r="7" spans="1:6" s="87" customFormat="1" ht="15.75" customHeight="1">
      <c r="A7"/>
      <c r="B7" s="257"/>
      <c r="C7" s="7">
        <v>0</v>
      </c>
      <c r="D7"/>
      <c r="E7"/>
      <c r="F7" s="85"/>
    </row>
    <row r="8" spans="1:6" s="87" customFormat="1" ht="19.5" customHeight="1">
      <c r="A8" s="355" t="s">
        <v>6</v>
      </c>
      <c r="B8" s="355"/>
      <c r="C8" s="355"/>
      <c r="D8" s="355"/>
      <c r="E8" s="355"/>
      <c r="F8" s="355"/>
    </row>
    <row r="10" spans="1:2" ht="12.75">
      <c r="A10" s="346" t="s">
        <v>89</v>
      </c>
      <c r="B10" s="346"/>
    </row>
    <row r="11" ht="12.75">
      <c r="B11" s="121" t="s">
        <v>47</v>
      </c>
    </row>
    <row r="12" spans="2:3" ht="12.75">
      <c r="B12" s="62" t="s">
        <v>90</v>
      </c>
      <c r="C12">
        <v>97</v>
      </c>
    </row>
    <row r="13" spans="2:3" ht="12.75">
      <c r="B13" s="62" t="s">
        <v>91</v>
      </c>
      <c r="C13">
        <v>96</v>
      </c>
    </row>
    <row r="16" spans="1:2" ht="12.75">
      <c r="A16" s="346" t="s">
        <v>92</v>
      </c>
      <c r="B16" s="346"/>
    </row>
    <row r="17" ht="12.75">
      <c r="B17" s="121" t="s">
        <v>47</v>
      </c>
    </row>
    <row r="18" spans="2:3" ht="12.75">
      <c r="B18" s="62" t="s">
        <v>93</v>
      </c>
      <c r="C18">
        <v>44</v>
      </c>
    </row>
    <row r="20" spans="1:2" ht="12.75">
      <c r="A20" s="346" t="s">
        <v>94</v>
      </c>
      <c r="B20" s="346"/>
    </row>
    <row r="21" ht="12.75">
      <c r="B21" s="121" t="s">
        <v>47</v>
      </c>
    </row>
    <row r="22" spans="2:3" ht="12.75">
      <c r="B22" s="62" t="s">
        <v>95</v>
      </c>
      <c r="C22">
        <v>54</v>
      </c>
    </row>
    <row r="24" spans="1:2" ht="12.75">
      <c r="A24" s="346" t="s">
        <v>96</v>
      </c>
      <c r="B24" s="346"/>
    </row>
    <row r="25" ht="12.75">
      <c r="B25" s="121" t="s">
        <v>47</v>
      </c>
    </row>
    <row r="26" spans="2:3" ht="12.75">
      <c r="B26" s="62" t="s">
        <v>193</v>
      </c>
      <c r="C26" s="121">
        <v>69</v>
      </c>
    </row>
    <row r="27" spans="2:3" ht="12.75">
      <c r="B27" s="62" t="s">
        <v>228</v>
      </c>
      <c r="C27">
        <v>9</v>
      </c>
    </row>
    <row r="28" spans="2:3" ht="12.75">
      <c r="B28" s="62" t="s">
        <v>229</v>
      </c>
      <c r="C28">
        <v>1</v>
      </c>
    </row>
    <row r="29" spans="2:3" ht="12.75">
      <c r="B29" s="62" t="s">
        <v>230</v>
      </c>
      <c r="C29">
        <v>1</v>
      </c>
    </row>
    <row r="30" spans="2:3" ht="12.75">
      <c r="B30" s="62" t="s">
        <v>231</v>
      </c>
      <c r="C30">
        <v>1</v>
      </c>
    </row>
    <row r="31" spans="1:2" ht="12.75">
      <c r="A31" s="346" t="s">
        <v>97</v>
      </c>
      <c r="B31" s="346"/>
    </row>
    <row r="32" ht="12.75">
      <c r="B32" s="121" t="s">
        <v>47</v>
      </c>
    </row>
    <row r="33" spans="2:3" ht="12.75">
      <c r="B33" s="62" t="s">
        <v>98</v>
      </c>
      <c r="C33">
        <v>172</v>
      </c>
    </row>
    <row r="37" spans="1:2" ht="12.75">
      <c r="A37" s="23" t="s">
        <v>140</v>
      </c>
      <c r="B37" s="23"/>
    </row>
    <row r="38" spans="1:2" ht="12.75">
      <c r="A38" s="353" t="s">
        <v>45</v>
      </c>
      <c r="B38" s="353"/>
    </row>
    <row r="39" spans="2:3" ht="12.75">
      <c r="B39" s="62" t="s">
        <v>141</v>
      </c>
      <c r="C39">
        <v>199</v>
      </c>
    </row>
    <row r="40" spans="2:3" ht="12.75">
      <c r="B40" s="62" t="s">
        <v>142</v>
      </c>
      <c r="C40">
        <v>186</v>
      </c>
    </row>
    <row r="41" spans="2:3" ht="12.75">
      <c r="B41" s="62" t="s">
        <v>143</v>
      </c>
      <c r="C41">
        <v>167</v>
      </c>
    </row>
    <row r="42" spans="2:3" ht="12.75">
      <c r="B42" s="62" t="s">
        <v>144</v>
      </c>
      <c r="C42">
        <v>211</v>
      </c>
    </row>
    <row r="43" spans="2:3" ht="12.75">
      <c r="B43" s="62" t="s">
        <v>145</v>
      </c>
      <c r="C43">
        <v>139</v>
      </c>
    </row>
    <row r="46" spans="1:2" ht="12.75">
      <c r="A46" s="346" t="s">
        <v>170</v>
      </c>
      <c r="B46" s="346"/>
    </row>
    <row r="47" spans="1:2" ht="12.75">
      <c r="A47" s="353" t="s">
        <v>45</v>
      </c>
      <c r="B47" s="353"/>
    </row>
    <row r="48" spans="2:3" ht="12.75">
      <c r="B48" s="62" t="s">
        <v>171</v>
      </c>
      <c r="C48">
        <v>2</v>
      </c>
    </row>
    <row r="49" spans="2:3" ht="12.75">
      <c r="B49" s="62" t="s">
        <v>172</v>
      </c>
      <c r="C49">
        <v>1</v>
      </c>
    </row>
    <row r="50" spans="2:3" ht="12.75">
      <c r="B50" s="62" t="s">
        <v>173</v>
      </c>
      <c r="C50">
        <v>2</v>
      </c>
    </row>
    <row r="51" spans="2:3" ht="12.75">
      <c r="B51" s="62" t="s">
        <v>174</v>
      </c>
      <c r="C51">
        <v>1</v>
      </c>
    </row>
    <row r="277" ht="15.75">
      <c r="X277" s="32"/>
    </row>
  </sheetData>
  <sheetProtection/>
  <mergeCells count="11">
    <mergeCell ref="A10:B10"/>
    <mergeCell ref="A1:F1"/>
    <mergeCell ref="A4:B4"/>
    <mergeCell ref="A8:F8"/>
    <mergeCell ref="A38:B38"/>
    <mergeCell ref="A46:B46"/>
    <mergeCell ref="A47:B47"/>
    <mergeCell ref="A16:B16"/>
    <mergeCell ref="A20:B20"/>
    <mergeCell ref="A24:B24"/>
    <mergeCell ref="A31:B31"/>
  </mergeCells>
  <printOptions/>
  <pageMargins left="0.75" right="0.75" top="0.58" bottom="0.53" header="0.5" footer="0.5"/>
  <pageSetup fitToHeight="1" fitToWidth="1" horizontalDpi="600" verticalDpi="600" orientation="portrait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8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18.57421875" style="0" customWidth="1"/>
    <col min="2" max="2" width="25.57421875" style="0" customWidth="1"/>
  </cols>
  <sheetData>
    <row r="1" spans="1:6" ht="20.25">
      <c r="A1" s="344" t="s">
        <v>29</v>
      </c>
      <c r="B1" s="344"/>
      <c r="C1" s="344"/>
      <c r="D1" s="344"/>
      <c r="E1" s="344"/>
      <c r="F1" s="344"/>
    </row>
    <row r="2" spans="1:6" s="119" customFormat="1" ht="18.75" customHeight="1">
      <c r="A2" s="115" t="s">
        <v>23</v>
      </c>
      <c r="B2" s="116"/>
      <c r="C2" s="117"/>
      <c r="D2" s="116"/>
      <c r="E2" s="116"/>
      <c r="F2" s="118"/>
    </row>
    <row r="3" spans="1:6" ht="14.25" customHeight="1">
      <c r="A3" s="350"/>
      <c r="B3" s="350"/>
      <c r="C3" s="86"/>
      <c r="D3" s="85"/>
      <c r="E3" s="85"/>
      <c r="F3" s="1"/>
    </row>
    <row r="4" spans="1:5" ht="18">
      <c r="A4" s="347" t="s">
        <v>7</v>
      </c>
      <c r="B4" s="347"/>
      <c r="C4" s="347"/>
      <c r="D4" s="347"/>
      <c r="E4" s="347"/>
    </row>
    <row r="5" spans="1:8" ht="12.75" customHeight="1">
      <c r="A5" s="348"/>
      <c r="B5" s="348"/>
      <c r="C5" s="83"/>
      <c r="D5" s="83"/>
      <c r="E5" s="63"/>
      <c r="H5" s="258"/>
    </row>
    <row r="6" spans="1:13" ht="12.75">
      <c r="A6" s="16" t="s">
        <v>48</v>
      </c>
      <c r="B6" s="16"/>
      <c r="C6" s="7"/>
      <c r="M6" t="s">
        <v>21</v>
      </c>
    </row>
    <row r="7" spans="1:5" ht="12.75">
      <c r="A7" s="345" t="s">
        <v>47</v>
      </c>
      <c r="B7" s="345"/>
      <c r="C7" s="7"/>
      <c r="E7" s="87"/>
    </row>
    <row r="8" spans="2:6" ht="12.75">
      <c r="B8" s="26" t="s">
        <v>99</v>
      </c>
      <c r="C8" s="7">
        <v>5</v>
      </c>
      <c r="F8" s="1"/>
    </row>
    <row r="9" spans="2:6" ht="12.75">
      <c r="B9" s="112"/>
      <c r="C9" s="7">
        <v>0</v>
      </c>
      <c r="F9" s="1"/>
    </row>
    <row r="10" ht="12.75">
      <c r="C10" s="7"/>
    </row>
    <row r="11" spans="1:3" ht="12.75">
      <c r="A11" s="346" t="s">
        <v>49</v>
      </c>
      <c r="B11" s="346"/>
      <c r="C11" s="7"/>
    </row>
    <row r="12" spans="1:3" ht="12.75">
      <c r="A12" s="353" t="s">
        <v>47</v>
      </c>
      <c r="B12" s="353"/>
      <c r="C12" s="7"/>
    </row>
    <row r="13" spans="1:3" ht="12.75">
      <c r="A13" s="16"/>
      <c r="B13" s="26" t="s">
        <v>211</v>
      </c>
      <c r="C13" s="7">
        <v>1</v>
      </c>
    </row>
    <row r="14" spans="1:3" ht="12.75">
      <c r="A14" s="16"/>
      <c r="B14" s="112" t="s">
        <v>212</v>
      </c>
      <c r="C14" s="7">
        <v>1</v>
      </c>
    </row>
    <row r="15" spans="1:3" ht="12.75">
      <c r="A15" s="16"/>
      <c r="B15" s="26"/>
      <c r="C15" s="7"/>
    </row>
    <row r="16" spans="1:6" ht="18">
      <c r="A16" s="347" t="s">
        <v>4</v>
      </c>
      <c r="B16" s="347"/>
      <c r="C16" s="347"/>
      <c r="D16" s="347"/>
      <c r="E16" s="347"/>
      <c r="F16" s="347"/>
    </row>
    <row r="17" spans="1:3" ht="14.25" customHeight="1">
      <c r="A17" s="189" t="s">
        <v>187</v>
      </c>
      <c r="B17" s="16"/>
      <c r="C17" s="17"/>
    </row>
    <row r="18" spans="1:5" ht="14.25" customHeight="1">
      <c r="A18" s="165" t="s">
        <v>45</v>
      </c>
      <c r="B18" s="164"/>
      <c r="C18" s="17"/>
      <c r="E18" s="121"/>
    </row>
    <row r="19" spans="1:6" ht="14.25" customHeight="1">
      <c r="A19" s="22"/>
      <c r="B19" s="26" t="s">
        <v>107</v>
      </c>
      <c r="C19" s="11">
        <v>3</v>
      </c>
      <c r="F19" s="1"/>
    </row>
    <row r="20" spans="1:6" ht="14.25" customHeight="1">
      <c r="A20" s="22"/>
      <c r="B20" s="26" t="s">
        <v>108</v>
      </c>
      <c r="C20" s="11">
        <v>1</v>
      </c>
      <c r="F20" s="1"/>
    </row>
    <row r="21" spans="1:6" ht="12.75">
      <c r="A21" s="22"/>
      <c r="B21" s="26" t="s">
        <v>109</v>
      </c>
      <c r="C21" s="11">
        <v>4</v>
      </c>
      <c r="F21" s="1"/>
    </row>
    <row r="22" spans="1:6" ht="14.25" customHeight="1">
      <c r="A22" s="22"/>
      <c r="B22" s="26" t="s">
        <v>110</v>
      </c>
      <c r="C22" s="11">
        <v>3</v>
      </c>
      <c r="F22" s="1"/>
    </row>
    <row r="23" spans="1:6" ht="14.25" customHeight="1">
      <c r="A23" s="22"/>
      <c r="B23" s="26" t="s">
        <v>111</v>
      </c>
      <c r="C23" s="11">
        <v>2</v>
      </c>
      <c r="F23" s="1"/>
    </row>
    <row r="24" spans="1:6" ht="14.25" customHeight="1">
      <c r="A24" s="22"/>
      <c r="B24" s="26"/>
      <c r="C24" s="11"/>
      <c r="F24" s="1"/>
    </row>
    <row r="25" spans="1:6" ht="14.25" customHeight="1">
      <c r="A25" s="84"/>
      <c r="B25" s="88"/>
      <c r="C25" s="154"/>
      <c r="D25" s="154"/>
      <c r="E25" s="154"/>
      <c r="F25" s="154"/>
    </row>
    <row r="26" spans="1:6" ht="12.75">
      <c r="A26" s="22"/>
      <c r="B26" s="26"/>
      <c r="C26" s="11"/>
      <c r="F26" s="1"/>
    </row>
    <row r="27" spans="1:6" ht="12.75">
      <c r="A27" s="22"/>
      <c r="B27" s="20"/>
      <c r="C27" s="11"/>
      <c r="F27" s="1"/>
    </row>
    <row r="28" spans="1:6" ht="18">
      <c r="A28" s="347" t="s">
        <v>8</v>
      </c>
      <c r="B28" s="347"/>
      <c r="C28" s="347"/>
      <c r="D28" s="347"/>
      <c r="E28" s="347"/>
      <c r="F28" s="347"/>
    </row>
    <row r="29" spans="1:6" ht="15">
      <c r="A29" s="348" t="s">
        <v>147</v>
      </c>
      <c r="B29" s="349"/>
      <c r="C29" s="166"/>
      <c r="D29" s="166"/>
      <c r="E29" s="166"/>
      <c r="F29" s="166"/>
    </row>
    <row r="30" spans="1:3" ht="12.75">
      <c r="A30" s="345" t="s">
        <v>45</v>
      </c>
      <c r="B30" s="345"/>
      <c r="C30" s="7"/>
    </row>
    <row r="31" spans="1:3" ht="12.75">
      <c r="A31" s="63"/>
      <c r="B31" s="26" t="s">
        <v>113</v>
      </c>
      <c r="C31" s="7">
        <v>6</v>
      </c>
    </row>
    <row r="32" spans="1:3" ht="12.75">
      <c r="A32" s="63"/>
      <c r="B32" s="26" t="s">
        <v>114</v>
      </c>
      <c r="C32" s="7">
        <v>2</v>
      </c>
    </row>
    <row r="33" spans="1:3" ht="12.75">
      <c r="A33" s="63"/>
      <c r="B33" s="26" t="s">
        <v>115</v>
      </c>
      <c r="C33" s="7">
        <v>6</v>
      </c>
    </row>
    <row r="34" spans="2:6" ht="12.75">
      <c r="B34" s="26" t="s">
        <v>116</v>
      </c>
      <c r="C34" s="7">
        <v>0</v>
      </c>
      <c r="E34" s="121"/>
      <c r="F34" s="188"/>
    </row>
    <row r="35" spans="2:6" ht="12.75">
      <c r="B35" s="26" t="s">
        <v>117</v>
      </c>
      <c r="C35" s="7">
        <v>12</v>
      </c>
      <c r="F35" s="188"/>
    </row>
    <row r="36" spans="2:3" ht="12.75">
      <c r="B36" s="26" t="s">
        <v>118</v>
      </c>
      <c r="C36" s="7">
        <v>3</v>
      </c>
    </row>
    <row r="37" spans="2:3" ht="12.75">
      <c r="B37" s="26" t="s">
        <v>119</v>
      </c>
      <c r="C37" s="7">
        <v>4</v>
      </c>
    </row>
    <row r="38" spans="2:6" ht="12.75">
      <c r="B38" s="26" t="s">
        <v>120</v>
      </c>
      <c r="C38" s="7">
        <v>1</v>
      </c>
      <c r="F38" s="188"/>
    </row>
    <row r="39" spans="1:6" s="121" customFormat="1" ht="12.75">
      <c r="A39"/>
      <c r="B39" s="27"/>
      <c r="C39" s="122"/>
      <c r="D39" s="123"/>
      <c r="E39" s="123"/>
      <c r="F39" s="123"/>
    </row>
    <row r="40" spans="1:6" s="121" customFormat="1" ht="12.75">
      <c r="A40"/>
      <c r="B40" s="27"/>
      <c r="C40" s="122"/>
      <c r="D40" s="123"/>
      <c r="E40" s="123"/>
      <c r="F40" s="123"/>
    </row>
    <row r="41" spans="1:6" ht="18">
      <c r="A41" s="347" t="s">
        <v>1</v>
      </c>
      <c r="B41" s="347"/>
      <c r="C41" s="347"/>
      <c r="D41" s="347"/>
      <c r="E41" s="347"/>
      <c r="F41" s="347"/>
    </row>
    <row r="42" spans="1:3" ht="12.75">
      <c r="A42" s="189" t="s">
        <v>124</v>
      </c>
      <c r="B42" s="1"/>
      <c r="C42" s="7"/>
    </row>
    <row r="43" spans="1:5" ht="12.75">
      <c r="A43" s="345" t="s">
        <v>45</v>
      </c>
      <c r="B43" s="345"/>
      <c r="C43" s="7"/>
      <c r="E43" s="121"/>
    </row>
    <row r="44" spans="2:3" ht="12.75" customHeight="1">
      <c r="B44" s="62" t="s">
        <v>131</v>
      </c>
      <c r="C44" s="7">
        <v>0</v>
      </c>
    </row>
    <row r="45" spans="2:6" ht="14.25" customHeight="1">
      <c r="B45" s="62" t="s">
        <v>126</v>
      </c>
      <c r="C45" s="7">
        <v>0</v>
      </c>
      <c r="F45" s="4"/>
    </row>
    <row r="46" spans="2:3" ht="12.75">
      <c r="B46" s="62" t="s">
        <v>127</v>
      </c>
      <c r="C46" s="7">
        <v>0</v>
      </c>
    </row>
    <row r="47" spans="2:3" ht="12.75">
      <c r="B47" s="26" t="s">
        <v>128</v>
      </c>
      <c r="C47" s="7">
        <v>0</v>
      </c>
    </row>
    <row r="48" spans="2:3" ht="12.75">
      <c r="B48" s="26" t="s">
        <v>129</v>
      </c>
      <c r="C48" s="7">
        <v>0</v>
      </c>
    </row>
    <row r="49" spans="2:3" ht="12.75">
      <c r="B49" s="26" t="s">
        <v>213</v>
      </c>
      <c r="C49" s="7">
        <v>1</v>
      </c>
    </row>
    <row r="50" spans="1:6" s="121" customFormat="1" ht="12.75">
      <c r="A50" s="127"/>
      <c r="B50" s="24"/>
      <c r="C50" s="127"/>
      <c r="D50" s="127"/>
      <c r="E50" s="127"/>
      <c r="F50" s="127"/>
    </row>
    <row r="51" spans="1:6" ht="18">
      <c r="A51" s="347" t="s">
        <v>2</v>
      </c>
      <c r="B51" s="347"/>
      <c r="C51" s="347"/>
      <c r="D51" s="347"/>
      <c r="E51" s="347"/>
      <c r="F51" s="347"/>
    </row>
    <row r="52" spans="1:6" ht="15">
      <c r="A52" s="348" t="s">
        <v>121</v>
      </c>
      <c r="B52" s="348"/>
      <c r="C52" s="166"/>
      <c r="D52" s="166"/>
      <c r="E52" s="166"/>
      <c r="F52" s="166"/>
    </row>
    <row r="53" spans="1:6" ht="12.75">
      <c r="A53" s="345" t="s">
        <v>45</v>
      </c>
      <c r="B53" s="345"/>
      <c r="C53" s="7"/>
      <c r="F53" s="121"/>
    </row>
    <row r="54" spans="1:6" ht="12.75">
      <c r="A54" s="63"/>
      <c r="B54" s="26" t="s">
        <v>132</v>
      </c>
      <c r="C54" s="7">
        <v>79</v>
      </c>
      <c r="F54" s="121"/>
    </row>
    <row r="55" spans="1:6" ht="12.75">
      <c r="A55" s="63"/>
      <c r="B55" s="26" t="s">
        <v>133</v>
      </c>
      <c r="C55" s="7">
        <v>37</v>
      </c>
      <c r="F55" s="121"/>
    </row>
    <row r="56" spans="1:6" ht="12.75">
      <c r="A56" s="63"/>
      <c r="B56" s="26" t="s">
        <v>134</v>
      </c>
      <c r="C56" s="7">
        <v>71</v>
      </c>
      <c r="F56" s="121"/>
    </row>
    <row r="57" spans="2:3" ht="12.75">
      <c r="B57" s="62" t="s">
        <v>135</v>
      </c>
      <c r="C57" s="17">
        <v>56</v>
      </c>
    </row>
    <row r="58" spans="2:7" ht="12.75">
      <c r="B58" s="62" t="s">
        <v>136</v>
      </c>
      <c r="C58" s="17">
        <v>61</v>
      </c>
      <c r="G58" s="121" t="s">
        <v>21</v>
      </c>
    </row>
    <row r="59" spans="2:3" ht="12.75">
      <c r="B59" s="62" t="s">
        <v>137</v>
      </c>
      <c r="C59" s="17">
        <v>44</v>
      </c>
    </row>
    <row r="60" spans="2:3" ht="12.75">
      <c r="B60" s="62" t="s">
        <v>138</v>
      </c>
      <c r="C60" s="17">
        <v>79</v>
      </c>
    </row>
    <row r="61" spans="2:8" ht="12.75">
      <c r="B61" s="113"/>
      <c r="C61" s="17"/>
      <c r="H61" s="121" t="s">
        <v>21</v>
      </c>
    </row>
    <row r="62" spans="2:5" ht="12.75">
      <c r="B62" s="113"/>
      <c r="E62" s="121" t="s">
        <v>21</v>
      </c>
    </row>
    <row r="63" spans="1:6" s="120" customFormat="1" ht="18">
      <c r="A63" s="347"/>
      <c r="B63" s="347"/>
      <c r="C63" s="347"/>
      <c r="D63" s="347"/>
      <c r="E63" s="347"/>
      <c r="F63" s="347"/>
    </row>
    <row r="64" spans="1:6" ht="18">
      <c r="A64" s="347" t="s">
        <v>57</v>
      </c>
      <c r="B64" s="347"/>
      <c r="C64" s="347"/>
      <c r="D64" s="347"/>
      <c r="E64" s="347"/>
      <c r="F64" s="347"/>
    </row>
    <row r="65" spans="1:3" ht="12.75">
      <c r="A65" s="346" t="s">
        <v>147</v>
      </c>
      <c r="B65" s="346"/>
      <c r="C65" s="7"/>
    </row>
    <row r="66" spans="1:3" ht="12.75">
      <c r="A66" s="345" t="s">
        <v>45</v>
      </c>
      <c r="B66" s="356"/>
      <c r="C66" s="7"/>
    </row>
    <row r="67" spans="2:3" ht="12.75">
      <c r="B67" s="62" t="s">
        <v>175</v>
      </c>
      <c r="C67" s="7">
        <v>2</v>
      </c>
    </row>
    <row r="68" spans="2:6" ht="12.75">
      <c r="B68" s="26" t="s">
        <v>176</v>
      </c>
      <c r="C68" s="7">
        <v>2</v>
      </c>
      <c r="F68" s="121"/>
    </row>
    <row r="69" spans="2:3" ht="12.75">
      <c r="B69" s="62" t="s">
        <v>177</v>
      </c>
      <c r="C69" s="7">
        <v>1</v>
      </c>
    </row>
    <row r="70" spans="1:3" ht="12.75">
      <c r="A70" s="23"/>
      <c r="B70" s="62" t="s">
        <v>178</v>
      </c>
      <c r="C70" s="7">
        <v>0</v>
      </c>
    </row>
    <row r="71" spans="1:3" ht="12.75">
      <c r="A71" s="23"/>
      <c r="B71" s="26" t="s">
        <v>179</v>
      </c>
      <c r="C71" s="7">
        <v>0</v>
      </c>
    </row>
    <row r="72" spans="2:3" ht="12.75">
      <c r="B72" s="26" t="s">
        <v>181</v>
      </c>
      <c r="C72" s="7">
        <v>0</v>
      </c>
    </row>
    <row r="73" spans="2:3" ht="12.75">
      <c r="B73" s="133" t="s">
        <v>182</v>
      </c>
      <c r="C73" s="324">
        <v>1</v>
      </c>
    </row>
    <row r="338" ht="15.75">
      <c r="X338" s="32"/>
    </row>
  </sheetData>
  <sheetProtection/>
  <mergeCells count="20">
    <mergeCell ref="A4:E4"/>
    <mergeCell ref="A5:B5"/>
    <mergeCell ref="A29:B29"/>
    <mergeCell ref="A16:F16"/>
    <mergeCell ref="A65:B65"/>
    <mergeCell ref="A64:F64"/>
    <mergeCell ref="A51:F51"/>
    <mergeCell ref="A7:B7"/>
    <mergeCell ref="A12:B12"/>
    <mergeCell ref="A43:B43"/>
    <mergeCell ref="A66:B66"/>
    <mergeCell ref="A53:B53"/>
    <mergeCell ref="A52:B52"/>
    <mergeCell ref="A63:F63"/>
    <mergeCell ref="A30:B30"/>
    <mergeCell ref="A1:F1"/>
    <mergeCell ref="A3:B3"/>
    <mergeCell ref="A41:F41"/>
    <mergeCell ref="A11:B11"/>
    <mergeCell ref="A28:F28"/>
  </mergeCells>
  <printOptions/>
  <pageMargins left="0.75" right="0.75" top="0.53" bottom="1.72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0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19.7109375" style="0" customWidth="1"/>
    <col min="2" max="2" width="25.28125" style="0" customWidth="1"/>
  </cols>
  <sheetData>
    <row r="1" spans="1:6" ht="20.25">
      <c r="A1" s="344" t="s">
        <v>9</v>
      </c>
      <c r="B1" s="344"/>
      <c r="C1" s="344"/>
      <c r="D1" s="344"/>
      <c r="E1" s="344"/>
      <c r="F1" s="344"/>
    </row>
    <row r="2" ht="12.75">
      <c r="C2" s="7"/>
    </row>
    <row r="3" spans="1:6" ht="14.25" customHeight="1">
      <c r="A3" s="84"/>
      <c r="B3" s="85"/>
      <c r="C3" s="86"/>
      <c r="D3" s="85"/>
      <c r="E3" s="85"/>
      <c r="F3" s="1"/>
    </row>
    <row r="4" spans="1:6" s="87" customFormat="1" ht="15.75" customHeight="1">
      <c r="A4" s="253"/>
      <c r="B4" s="253"/>
      <c r="C4" s="263"/>
      <c r="D4" s="126"/>
      <c r="E4" s="126"/>
      <c r="F4" s="126"/>
    </row>
    <row r="5" spans="1:6" ht="18">
      <c r="A5" s="357" t="s">
        <v>10</v>
      </c>
      <c r="B5" s="357"/>
      <c r="C5" s="357"/>
      <c r="D5" s="357"/>
      <c r="E5" s="357"/>
      <c r="F5" s="357"/>
    </row>
    <row r="6" spans="1:3" ht="12.75">
      <c r="A6" s="349" t="s">
        <v>51</v>
      </c>
      <c r="B6" s="349"/>
      <c r="C6" s="17"/>
    </row>
    <row r="7" spans="1:5" ht="12.75">
      <c r="A7" s="345" t="s">
        <v>47</v>
      </c>
      <c r="B7" s="345"/>
      <c r="C7" s="17"/>
      <c r="E7" s="121"/>
    </row>
    <row r="8" spans="1:3" ht="12.75">
      <c r="A8" s="63"/>
      <c r="B8" s="26" t="s">
        <v>214</v>
      </c>
      <c r="C8" s="17">
        <v>1</v>
      </c>
    </row>
    <row r="9" spans="1:3" ht="12.75">
      <c r="A9" s="16"/>
      <c r="B9" s="165" t="s">
        <v>215</v>
      </c>
      <c r="C9" s="17">
        <v>1</v>
      </c>
    </row>
    <row r="10" spans="1:3" ht="12.75">
      <c r="A10" s="16"/>
      <c r="B10" s="26" t="s">
        <v>216</v>
      </c>
      <c r="C10" s="17">
        <v>4</v>
      </c>
    </row>
    <row r="11" spans="1:3" ht="12.75">
      <c r="A11" s="16"/>
      <c r="B11" s="26" t="s">
        <v>217</v>
      </c>
      <c r="C11" s="17">
        <v>1</v>
      </c>
    </row>
    <row r="12" spans="1:3" ht="12.75">
      <c r="A12" s="16"/>
      <c r="B12" s="26" t="s">
        <v>221</v>
      </c>
      <c r="C12" s="17">
        <v>1</v>
      </c>
    </row>
    <row r="13" spans="1:3" ht="12.75">
      <c r="A13" s="16"/>
      <c r="B13" s="26" t="s">
        <v>218</v>
      </c>
      <c r="C13" s="17">
        <v>1</v>
      </c>
    </row>
    <row r="14" spans="1:3" ht="12.75">
      <c r="A14" s="16"/>
      <c r="B14" s="26" t="s">
        <v>219</v>
      </c>
      <c r="C14" s="17">
        <v>2</v>
      </c>
    </row>
    <row r="15" spans="1:3" ht="12.75">
      <c r="A15" s="16"/>
      <c r="B15" s="26" t="s">
        <v>220</v>
      </c>
      <c r="C15" s="17">
        <v>3</v>
      </c>
    </row>
    <row r="16" spans="1:3" ht="12.75">
      <c r="A16" s="348" t="s">
        <v>50</v>
      </c>
      <c r="B16" s="356"/>
      <c r="C16" s="17"/>
    </row>
    <row r="17" spans="1:6" ht="12.75" customHeight="1">
      <c r="A17" s="345" t="s">
        <v>47</v>
      </c>
      <c r="B17" s="345"/>
      <c r="C17" s="17"/>
      <c r="E17" s="121"/>
      <c r="F17" s="1"/>
    </row>
    <row r="18" spans="1:6" ht="12.75" customHeight="1">
      <c r="A18" s="63"/>
      <c r="B18" s="26" t="s">
        <v>100</v>
      </c>
      <c r="C18" s="17">
        <v>13</v>
      </c>
      <c r="E18" s="121"/>
      <c r="F18" s="1"/>
    </row>
    <row r="19" spans="1:6" ht="12.75" customHeight="1">
      <c r="A19" s="63"/>
      <c r="B19" s="26" t="s">
        <v>221</v>
      </c>
      <c r="C19" s="17">
        <v>7</v>
      </c>
      <c r="E19" s="121"/>
      <c r="F19" s="1"/>
    </row>
    <row r="20" spans="1:6" ht="12.75" customHeight="1">
      <c r="A20" s="63"/>
      <c r="B20" s="26" t="s">
        <v>222</v>
      </c>
      <c r="C20" s="17">
        <v>1</v>
      </c>
      <c r="E20" s="121"/>
      <c r="F20" s="1"/>
    </row>
    <row r="21" spans="1:6" ht="12.75" customHeight="1">
      <c r="A21" s="63"/>
      <c r="B21" s="26" t="s">
        <v>223</v>
      </c>
      <c r="C21" s="17">
        <v>1</v>
      </c>
      <c r="E21" s="121"/>
      <c r="F21" s="1"/>
    </row>
    <row r="22" spans="1:6" ht="12.75" customHeight="1">
      <c r="A22" s="63"/>
      <c r="B22" s="26" t="s">
        <v>224</v>
      </c>
      <c r="C22" s="17">
        <v>1</v>
      </c>
      <c r="E22" s="121"/>
      <c r="F22" s="1"/>
    </row>
    <row r="23" spans="1:6" ht="15" customHeight="1">
      <c r="A23" s="4"/>
      <c r="B23" s="26"/>
      <c r="C23" s="17"/>
      <c r="F23" s="1"/>
    </row>
    <row r="24" spans="1:6" ht="18">
      <c r="A24" s="347" t="s">
        <v>8</v>
      </c>
      <c r="B24" s="347"/>
      <c r="C24" s="347"/>
      <c r="D24" s="347"/>
      <c r="E24" s="347"/>
      <c r="F24" s="347"/>
    </row>
    <row r="25" spans="1:3" ht="12.75">
      <c r="A25" s="348" t="s">
        <v>188</v>
      </c>
      <c r="B25" s="349"/>
      <c r="C25" s="7"/>
    </row>
    <row r="26" spans="1:5" ht="12.75">
      <c r="A26" s="345" t="s">
        <v>45</v>
      </c>
      <c r="B26" s="345"/>
      <c r="C26" s="7"/>
      <c r="E26" s="121"/>
    </row>
    <row r="27" spans="2:6" ht="12.75">
      <c r="B27" s="26" t="s">
        <v>113</v>
      </c>
      <c r="C27" s="7">
        <v>35</v>
      </c>
      <c r="F27" s="1"/>
    </row>
    <row r="28" spans="2:3" ht="12.75">
      <c r="B28" s="26" t="s">
        <v>114</v>
      </c>
      <c r="C28" s="7">
        <v>24</v>
      </c>
    </row>
    <row r="29" spans="2:3" ht="12.75">
      <c r="B29" s="26" t="s">
        <v>115</v>
      </c>
      <c r="C29" s="7">
        <v>56</v>
      </c>
    </row>
    <row r="30" spans="2:10" ht="12.75">
      <c r="B30" s="26" t="s">
        <v>116</v>
      </c>
      <c r="C30" s="7">
        <v>20</v>
      </c>
      <c r="F30" s="1"/>
      <c r="J30" s="121" t="s">
        <v>21</v>
      </c>
    </row>
    <row r="31" spans="2:3" ht="12.75">
      <c r="B31" s="26" t="s">
        <v>117</v>
      </c>
      <c r="C31" s="7">
        <v>62</v>
      </c>
    </row>
    <row r="32" spans="2:3" ht="12.75">
      <c r="B32" s="26" t="s">
        <v>118</v>
      </c>
      <c r="C32" s="7">
        <v>77</v>
      </c>
    </row>
    <row r="33" spans="2:3" ht="12.75">
      <c r="B33" s="26" t="s">
        <v>119</v>
      </c>
      <c r="C33" s="7">
        <v>61</v>
      </c>
    </row>
    <row r="34" spans="2:3" ht="12.75">
      <c r="B34" s="26" t="s">
        <v>120</v>
      </c>
      <c r="C34" s="7">
        <v>6</v>
      </c>
    </row>
    <row r="35" spans="2:3" ht="12.75">
      <c r="B35" s="27"/>
      <c r="C35" s="7"/>
    </row>
    <row r="36" spans="1:6" ht="18">
      <c r="A36" s="347" t="s">
        <v>62</v>
      </c>
      <c r="B36" s="347"/>
      <c r="C36" s="347"/>
      <c r="D36" s="347"/>
      <c r="E36" s="347"/>
      <c r="F36" s="347"/>
    </row>
    <row r="37" spans="1:3" ht="12.75">
      <c r="A37" s="189" t="s">
        <v>153</v>
      </c>
      <c r="B37" s="16"/>
      <c r="C37" s="7"/>
    </row>
    <row r="38" spans="1:3" ht="12.75">
      <c r="A38" s="345" t="s">
        <v>45</v>
      </c>
      <c r="B38" s="345"/>
      <c r="C38" s="7"/>
    </row>
    <row r="39" spans="2:5" ht="12.75">
      <c r="B39" s="26" t="s">
        <v>154</v>
      </c>
      <c r="C39" s="7">
        <v>0</v>
      </c>
      <c r="E39" s="121"/>
    </row>
    <row r="40" spans="2:3" ht="12.75">
      <c r="B40" s="26" t="s">
        <v>158</v>
      </c>
      <c r="C40" s="7">
        <v>0</v>
      </c>
    </row>
    <row r="41" spans="2:3" ht="12.75">
      <c r="B41" s="62" t="s">
        <v>155</v>
      </c>
      <c r="C41" s="7">
        <v>0</v>
      </c>
    </row>
    <row r="42" spans="2:3" ht="12.75">
      <c r="B42" s="26" t="s">
        <v>156</v>
      </c>
      <c r="C42" s="7">
        <v>0</v>
      </c>
    </row>
    <row r="43" spans="2:10" ht="12.75">
      <c r="B43" s="26" t="s">
        <v>157</v>
      </c>
      <c r="C43" s="7">
        <v>0</v>
      </c>
      <c r="J43" s="121" t="s">
        <v>21</v>
      </c>
    </row>
    <row r="44" spans="2:3" ht="12.75">
      <c r="B44" s="62"/>
      <c r="C44" s="7"/>
    </row>
    <row r="45" spans="1:3" ht="12.75">
      <c r="A45" s="189"/>
      <c r="B45" s="112"/>
      <c r="C45" s="7"/>
    </row>
    <row r="46" spans="2:3" ht="12.75">
      <c r="B46" s="62"/>
      <c r="C46" s="7"/>
    </row>
    <row r="47" spans="1:6" ht="18">
      <c r="A47" s="347" t="s">
        <v>4</v>
      </c>
      <c r="B47" s="347"/>
      <c r="C47" s="347"/>
      <c r="D47" s="347"/>
      <c r="E47" s="347"/>
      <c r="F47" s="347"/>
    </row>
    <row r="48" spans="1:3" ht="12.75">
      <c r="A48" s="189" t="s">
        <v>187</v>
      </c>
      <c r="B48" s="16"/>
      <c r="C48" s="7"/>
    </row>
    <row r="49" spans="1:3" ht="12.75">
      <c r="A49" s="165" t="s">
        <v>45</v>
      </c>
      <c r="B49" s="164"/>
      <c r="C49" s="17"/>
    </row>
    <row r="50" spans="1:6" ht="12.75">
      <c r="A50" s="22"/>
      <c r="B50" s="26" t="s">
        <v>107</v>
      </c>
      <c r="C50" s="11">
        <v>5</v>
      </c>
      <c r="F50" s="164"/>
    </row>
    <row r="51" spans="1:6" ht="15" customHeight="1">
      <c r="A51" s="22"/>
      <c r="B51" s="26" t="s">
        <v>108</v>
      </c>
      <c r="C51" s="11">
        <v>14</v>
      </c>
      <c r="F51" s="1"/>
    </row>
    <row r="52" spans="1:6" ht="15" customHeight="1">
      <c r="A52" s="22"/>
      <c r="B52" s="26" t="s">
        <v>109</v>
      </c>
      <c r="C52" s="11">
        <v>6</v>
      </c>
      <c r="F52" s="1"/>
    </row>
    <row r="53" spans="1:6" ht="12.75">
      <c r="A53" s="22"/>
      <c r="B53" s="26" t="s">
        <v>110</v>
      </c>
      <c r="C53" s="11">
        <v>15</v>
      </c>
      <c r="F53" s="1"/>
    </row>
    <row r="54" spans="1:6" ht="12.75">
      <c r="A54" s="22"/>
      <c r="B54" s="26" t="s">
        <v>111</v>
      </c>
      <c r="C54" s="11">
        <v>14</v>
      </c>
      <c r="F54" s="1"/>
    </row>
    <row r="55" spans="1:6" ht="12.75">
      <c r="A55" s="22"/>
      <c r="B55" s="26"/>
      <c r="C55" s="11"/>
      <c r="F55" s="1"/>
    </row>
    <row r="56" spans="1:2" ht="12.75">
      <c r="A56" s="22"/>
      <c r="B56" s="26"/>
    </row>
    <row r="57" spans="1:2" ht="12.75">
      <c r="A57" s="22"/>
      <c r="B57" s="26"/>
    </row>
    <row r="58" spans="1:2" ht="12.75">
      <c r="A58" s="22"/>
      <c r="B58" s="26"/>
    </row>
    <row r="330" ht="15.75">
      <c r="X330" s="32"/>
    </row>
  </sheetData>
  <sheetProtection/>
  <mergeCells count="12">
    <mergeCell ref="A1:F1"/>
    <mergeCell ref="A5:F5"/>
    <mergeCell ref="A24:F24"/>
    <mergeCell ref="A16:B16"/>
    <mergeCell ref="A6:B6"/>
    <mergeCell ref="A7:B7"/>
    <mergeCell ref="A47:F47"/>
    <mergeCell ref="A26:B26"/>
    <mergeCell ref="A36:F36"/>
    <mergeCell ref="A25:B25"/>
    <mergeCell ref="A38:B38"/>
    <mergeCell ref="A17:B17"/>
  </mergeCells>
  <printOptions/>
  <pageMargins left="0.75" right="0.75" top="0.5" bottom="0.5" header="0.5" footer="0.5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73"/>
  <sheetViews>
    <sheetView zoomScalePageLayoutView="0" workbookViewId="0" topLeftCell="A19">
      <selection activeCell="C45" sqref="C45"/>
    </sheetView>
  </sheetViews>
  <sheetFormatPr defaultColWidth="9.140625" defaultRowHeight="12.75"/>
  <cols>
    <col min="1" max="1" width="20.57421875" style="0" customWidth="1"/>
    <col min="2" max="2" width="23.57421875" style="0" customWidth="1"/>
  </cols>
  <sheetData>
    <row r="1" spans="1:6" ht="20.25">
      <c r="A1" s="344" t="s">
        <v>30</v>
      </c>
      <c r="B1" s="344"/>
      <c r="C1" s="344"/>
      <c r="D1" s="344"/>
      <c r="E1" s="344"/>
      <c r="F1" s="344"/>
    </row>
    <row r="2" ht="12.75">
      <c r="C2" s="7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"/>
    </row>
    <row r="5" spans="1:6" ht="14.25" customHeight="1">
      <c r="A5" s="84"/>
      <c r="B5" s="88"/>
      <c r="C5" s="126"/>
      <c r="D5" s="126"/>
      <c r="E5" s="126"/>
      <c r="F5" s="164"/>
    </row>
    <row r="6" spans="1:6" ht="14.25" customHeight="1">
      <c r="A6" s="84"/>
      <c r="B6" s="88"/>
      <c r="C6" s="126"/>
      <c r="D6" s="126"/>
      <c r="E6" s="126"/>
      <c r="F6" s="1"/>
    </row>
    <row r="7" spans="1:6" ht="18">
      <c r="A7" s="347" t="s">
        <v>12</v>
      </c>
      <c r="B7" s="347"/>
      <c r="C7" s="347"/>
      <c r="D7" s="347"/>
      <c r="E7" s="347"/>
      <c r="F7" s="347"/>
    </row>
    <row r="8" spans="1:3" ht="12.75">
      <c r="A8" s="5"/>
      <c r="B8" s="5"/>
      <c r="C8" s="7"/>
    </row>
    <row r="9" spans="1:6" ht="12.75">
      <c r="A9" s="349" t="s">
        <v>101</v>
      </c>
      <c r="B9" s="349"/>
      <c r="C9" s="7"/>
      <c r="F9" s="121"/>
    </row>
    <row r="10" spans="1:3" ht="12.75">
      <c r="A10" s="353" t="s">
        <v>47</v>
      </c>
      <c r="B10" s="353"/>
      <c r="C10" s="7"/>
    </row>
    <row r="11" spans="1:3" ht="12.75">
      <c r="A11" s="5"/>
      <c r="B11" s="26" t="s">
        <v>104</v>
      </c>
      <c r="C11" s="7">
        <v>25</v>
      </c>
    </row>
    <row r="12" spans="1:3" ht="12.75">
      <c r="A12" s="113"/>
      <c r="B12" s="26"/>
      <c r="C12" s="7">
        <v>0</v>
      </c>
    </row>
    <row r="13" spans="1:3" ht="12.75">
      <c r="A13" s="346" t="s">
        <v>52</v>
      </c>
      <c r="B13" s="346"/>
      <c r="C13" s="26"/>
    </row>
    <row r="14" spans="1:3" ht="12.75">
      <c r="A14" s="345" t="s">
        <v>47</v>
      </c>
      <c r="B14" s="345"/>
      <c r="C14" s="26"/>
    </row>
    <row r="15" spans="1:3" ht="12.75">
      <c r="A15" s="63"/>
      <c r="B15" s="26" t="s">
        <v>105</v>
      </c>
      <c r="C15" s="26">
        <v>11</v>
      </c>
    </row>
    <row r="16" spans="2:3" ht="12.75">
      <c r="B16" s="26"/>
      <c r="C16" s="7">
        <v>0</v>
      </c>
    </row>
    <row r="17" spans="1:6" ht="18">
      <c r="A17" s="348" t="s">
        <v>53</v>
      </c>
      <c r="B17" s="347"/>
      <c r="C17" s="114"/>
      <c r="D17" s="114"/>
      <c r="E17" s="114"/>
      <c r="F17" s="114"/>
    </row>
    <row r="18" spans="1:3" ht="12.75">
      <c r="A18" s="353" t="s">
        <v>47</v>
      </c>
      <c r="B18" s="353"/>
      <c r="C18" s="7"/>
    </row>
    <row r="19" spans="2:6" ht="12.75">
      <c r="B19" s="62" t="s">
        <v>106</v>
      </c>
      <c r="C19" s="181">
        <v>15</v>
      </c>
      <c r="F19" s="1"/>
    </row>
    <row r="20" spans="2:3" ht="12.75">
      <c r="B20" s="62"/>
      <c r="C20" s="7">
        <v>0</v>
      </c>
    </row>
    <row r="21" spans="2:3" ht="12.75">
      <c r="B21" s="22"/>
      <c r="C21" s="7"/>
    </row>
    <row r="22" spans="2:3" ht="12.75">
      <c r="B22" s="27"/>
      <c r="C22" s="7"/>
    </row>
    <row r="23" spans="2:3" ht="12.75">
      <c r="B23" s="73"/>
      <c r="C23" s="7"/>
    </row>
    <row r="24" spans="2:3" ht="12.75">
      <c r="B24" s="3"/>
      <c r="C24" s="7"/>
    </row>
    <row r="25" spans="1:6" ht="18">
      <c r="A25" s="347" t="s">
        <v>8</v>
      </c>
      <c r="B25" s="347"/>
      <c r="C25" s="347"/>
      <c r="D25" s="347"/>
      <c r="E25" s="347"/>
      <c r="F25" s="347"/>
    </row>
    <row r="26" spans="1:6" s="167" customFormat="1" ht="15">
      <c r="A26" s="348" t="s">
        <v>188</v>
      </c>
      <c r="B26" s="349"/>
      <c r="C26" s="166"/>
      <c r="D26" s="166"/>
      <c r="E26" s="166"/>
      <c r="F26" s="166"/>
    </row>
    <row r="27" spans="1:6" ht="12.75">
      <c r="A27" s="345" t="s">
        <v>45</v>
      </c>
      <c r="B27" s="345"/>
      <c r="C27" s="7"/>
      <c r="F27" s="121"/>
    </row>
    <row r="28" spans="1:6" ht="12.75">
      <c r="A28" s="63"/>
      <c r="B28" s="26" t="s">
        <v>113</v>
      </c>
      <c r="C28" s="7">
        <v>1</v>
      </c>
      <c r="F28" s="121"/>
    </row>
    <row r="29" spans="1:6" ht="12.75">
      <c r="A29" s="63"/>
      <c r="B29" s="26" t="s">
        <v>114</v>
      </c>
      <c r="C29" s="7">
        <v>3</v>
      </c>
      <c r="F29" s="121"/>
    </row>
    <row r="30" spans="1:6" ht="12.75">
      <c r="A30" s="63"/>
      <c r="B30" s="26" t="s">
        <v>115</v>
      </c>
      <c r="C30" s="7">
        <v>4</v>
      </c>
      <c r="F30" s="121"/>
    </row>
    <row r="31" spans="2:6" ht="12.75" customHeight="1">
      <c r="B31" s="26" t="s">
        <v>116</v>
      </c>
      <c r="C31" s="7">
        <v>0</v>
      </c>
      <c r="F31" s="188"/>
    </row>
    <row r="32" spans="2:6" ht="12.75" customHeight="1">
      <c r="B32" s="26" t="s">
        <v>117</v>
      </c>
      <c r="C32" s="7">
        <v>7</v>
      </c>
      <c r="F32" s="188"/>
    </row>
    <row r="33" spans="2:3" ht="12.75">
      <c r="B33" s="26" t="s">
        <v>118</v>
      </c>
      <c r="C33" s="7">
        <v>9</v>
      </c>
    </row>
    <row r="34" spans="2:3" ht="12.75">
      <c r="B34" s="26" t="s">
        <v>119</v>
      </c>
      <c r="C34" s="7">
        <v>9</v>
      </c>
    </row>
    <row r="35" spans="2:6" ht="12.75">
      <c r="B35" s="26" t="s">
        <v>122</v>
      </c>
      <c r="C35" s="7">
        <v>1</v>
      </c>
      <c r="F35" s="188"/>
    </row>
    <row r="36" spans="1:3" s="123" customFormat="1" ht="15" customHeight="1">
      <c r="A36"/>
      <c r="B36" s="27"/>
      <c r="C36" s="122"/>
    </row>
    <row r="37" spans="1:6" ht="17.25" customHeight="1">
      <c r="A37" s="347" t="s">
        <v>1</v>
      </c>
      <c r="B37" s="347"/>
      <c r="C37" s="347"/>
      <c r="D37" s="347"/>
      <c r="E37" s="347"/>
      <c r="F37" s="347"/>
    </row>
    <row r="38" spans="1:3" ht="12.75">
      <c r="A38" s="189" t="s">
        <v>124</v>
      </c>
      <c r="B38" s="1"/>
      <c r="C38" s="7"/>
    </row>
    <row r="39" spans="1:6" ht="14.25" customHeight="1">
      <c r="A39" s="345" t="s">
        <v>45</v>
      </c>
      <c r="B39" s="345"/>
      <c r="C39" s="7"/>
      <c r="F39" s="121"/>
    </row>
    <row r="40" spans="2:3" ht="12.75">
      <c r="B40" s="62" t="s">
        <v>130</v>
      </c>
      <c r="C40" s="7">
        <v>3</v>
      </c>
    </row>
    <row r="41" spans="2:6" ht="13.5" customHeight="1">
      <c r="B41" s="62" t="s">
        <v>126</v>
      </c>
      <c r="C41" s="7">
        <v>1</v>
      </c>
      <c r="F41" s="4"/>
    </row>
    <row r="42" spans="2:3" ht="12.75">
      <c r="B42" s="62" t="s">
        <v>127</v>
      </c>
      <c r="C42" s="7">
        <v>1</v>
      </c>
    </row>
    <row r="43" spans="2:3" ht="12.75">
      <c r="B43" s="26" t="s">
        <v>128</v>
      </c>
      <c r="C43" s="7">
        <v>1</v>
      </c>
    </row>
    <row r="44" spans="1:6" ht="12" customHeight="1">
      <c r="A44" s="114"/>
      <c r="B44" s="133" t="s">
        <v>129</v>
      </c>
      <c r="C44" s="180">
        <v>1</v>
      </c>
      <c r="D44" s="114"/>
      <c r="E44" s="114"/>
      <c r="F44" s="114"/>
    </row>
    <row r="45" spans="2:3" ht="12.75">
      <c r="B45" s="133" t="s">
        <v>225</v>
      </c>
      <c r="C45" s="324">
        <v>0</v>
      </c>
    </row>
    <row r="46" spans="1:6" ht="18">
      <c r="A46" s="347" t="s">
        <v>60</v>
      </c>
      <c r="B46" s="347"/>
      <c r="C46" s="347"/>
      <c r="D46" s="347"/>
      <c r="E46" s="347"/>
      <c r="F46" s="347"/>
    </row>
    <row r="47" spans="1:6" ht="12.75">
      <c r="A47" s="348" t="s">
        <v>146</v>
      </c>
      <c r="B47" s="349"/>
      <c r="C47" s="349"/>
      <c r="D47" s="20"/>
      <c r="E47" s="20"/>
      <c r="F47" s="180"/>
    </row>
    <row r="48" spans="1:6" ht="15" customHeight="1">
      <c r="A48" s="345" t="s">
        <v>45</v>
      </c>
      <c r="B48" s="345"/>
      <c r="C48" s="60"/>
      <c r="D48" s="20"/>
      <c r="E48" s="20"/>
      <c r="F48" s="20"/>
    </row>
    <row r="49" spans="1:6" ht="12.75">
      <c r="A49" s="20"/>
      <c r="B49" s="26" t="s">
        <v>141</v>
      </c>
      <c r="C49" s="60">
        <v>2</v>
      </c>
      <c r="D49" s="20"/>
      <c r="E49" s="20"/>
      <c r="F49" s="20"/>
    </row>
    <row r="50" spans="1:6" ht="12.75">
      <c r="A50" s="20"/>
      <c r="B50" s="26" t="s">
        <v>142</v>
      </c>
      <c r="C50" s="60">
        <v>0</v>
      </c>
      <c r="D50" s="20"/>
      <c r="E50" s="20"/>
      <c r="F50" s="20"/>
    </row>
    <row r="51" spans="1:6" ht="12.75">
      <c r="A51" s="20"/>
      <c r="B51" s="133" t="s">
        <v>143</v>
      </c>
      <c r="C51" s="60">
        <v>1</v>
      </c>
      <c r="D51" s="20"/>
      <c r="E51" s="20"/>
      <c r="F51" s="20"/>
    </row>
    <row r="52" spans="1:6" ht="12.75">
      <c r="A52" s="20"/>
      <c r="B52" s="133" t="s">
        <v>144</v>
      </c>
      <c r="C52" s="60">
        <v>1</v>
      </c>
      <c r="D52" s="20"/>
      <c r="E52" s="20"/>
      <c r="F52" s="20"/>
    </row>
    <row r="53" spans="1:6" s="121" customFormat="1" ht="12.75">
      <c r="A53" s="20"/>
      <c r="B53" s="133" t="s">
        <v>145</v>
      </c>
      <c r="C53" s="60">
        <v>2</v>
      </c>
      <c r="D53" s="20"/>
      <c r="E53" s="20"/>
      <c r="F53" s="20"/>
    </row>
    <row r="54" spans="1:6" s="121" customFormat="1" ht="12.75">
      <c r="A54" s="20"/>
      <c r="B54" s="133"/>
      <c r="C54" s="60"/>
      <c r="D54" s="20"/>
      <c r="E54" s="20"/>
      <c r="F54" s="20"/>
    </row>
    <row r="55" spans="1:6" s="121" customFormat="1" ht="12.75">
      <c r="A55" s="20"/>
      <c r="B55" s="26"/>
      <c r="C55" s="60"/>
      <c r="D55" s="20"/>
      <c r="E55" s="20"/>
      <c r="F55" s="20"/>
    </row>
    <row r="56" spans="1:6" ht="18">
      <c r="A56" s="347" t="s">
        <v>68</v>
      </c>
      <c r="B56" s="347"/>
      <c r="C56" s="347"/>
      <c r="D56" s="347"/>
      <c r="E56" s="347"/>
      <c r="F56" s="347"/>
    </row>
    <row r="57" spans="1:2" ht="12.75">
      <c r="A57" s="189" t="s">
        <v>190</v>
      </c>
      <c r="B57" s="1"/>
    </row>
    <row r="58" spans="1:2" ht="12.75">
      <c r="A58" s="345" t="s">
        <v>45</v>
      </c>
      <c r="B58" s="345"/>
    </row>
    <row r="59" spans="1:6" s="120" customFormat="1" ht="12.75">
      <c r="A59"/>
      <c r="B59" s="62" t="s">
        <v>159</v>
      </c>
      <c r="C59">
        <v>4</v>
      </c>
      <c r="D59"/>
      <c r="E59"/>
      <c r="F59"/>
    </row>
    <row r="60" spans="2:3" ht="12.75">
      <c r="B60" s="62" t="s">
        <v>160</v>
      </c>
      <c r="C60" s="7">
        <v>3</v>
      </c>
    </row>
    <row r="61" spans="2:3" ht="12.75">
      <c r="B61" s="62" t="s">
        <v>161</v>
      </c>
      <c r="C61">
        <v>4</v>
      </c>
    </row>
    <row r="62" spans="2:3" ht="12.75">
      <c r="B62" s="62" t="s">
        <v>162</v>
      </c>
      <c r="C62">
        <v>1</v>
      </c>
    </row>
    <row r="64" ht="12.75">
      <c r="B64" s="22"/>
    </row>
    <row r="65" spans="2:6" ht="12.75">
      <c r="B65" s="22"/>
      <c r="F65" s="1"/>
    </row>
    <row r="273" ht="15.75">
      <c r="X273" s="32"/>
    </row>
  </sheetData>
  <sheetProtection/>
  <mergeCells count="19">
    <mergeCell ref="A58:B58"/>
    <mergeCell ref="A47:C47"/>
    <mergeCell ref="A48:B48"/>
    <mergeCell ref="A39:B39"/>
    <mergeCell ref="A7:F7"/>
    <mergeCell ref="A27:B27"/>
    <mergeCell ref="A37:F37"/>
    <mergeCell ref="A25:F25"/>
    <mergeCell ref="A18:B18"/>
    <mergeCell ref="A56:F56"/>
    <mergeCell ref="A46:F46"/>
    <mergeCell ref="A26:B26"/>
    <mergeCell ref="A1:F1"/>
    <mergeCell ref="A4:B4"/>
    <mergeCell ref="A13:B13"/>
    <mergeCell ref="A9:B9"/>
    <mergeCell ref="A14:B14"/>
    <mergeCell ref="A10:B10"/>
    <mergeCell ref="A17:B17"/>
  </mergeCells>
  <printOptions/>
  <pageMargins left="0.75" right="0.75" top="0.58" bottom="2.35" header="0.5" footer="0.4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27"/>
  <sheetViews>
    <sheetView zoomScalePageLayoutView="0" workbookViewId="0" topLeftCell="A45">
      <selection activeCell="C60" sqref="C60"/>
    </sheetView>
  </sheetViews>
  <sheetFormatPr defaultColWidth="9.140625" defaultRowHeight="12.75"/>
  <cols>
    <col min="1" max="1" width="24.00390625" style="0" customWidth="1"/>
    <col min="2" max="2" width="24.7109375" style="0" customWidth="1"/>
    <col min="3" max="3" width="9.57421875" style="0" customWidth="1"/>
  </cols>
  <sheetData>
    <row r="1" spans="1:6" ht="20.25">
      <c r="A1" s="344" t="s">
        <v>13</v>
      </c>
      <c r="B1" s="344"/>
      <c r="C1" s="344"/>
      <c r="D1" s="344"/>
      <c r="E1" s="344"/>
      <c r="F1" s="344"/>
    </row>
    <row r="2" ht="12.75">
      <c r="C2" s="7"/>
    </row>
    <row r="3" spans="1:6" s="119" customFormat="1" ht="18.75" customHeight="1">
      <c r="A3" s="115" t="s">
        <v>23</v>
      </c>
      <c r="B3" s="116"/>
      <c r="C3" s="117"/>
      <c r="D3" s="116"/>
      <c r="E3" s="116"/>
      <c r="F3" s="118"/>
    </row>
    <row r="4" spans="1:6" ht="14.25" customHeight="1">
      <c r="A4" s="350"/>
      <c r="B4" s="350"/>
      <c r="C4" s="86"/>
      <c r="D4" s="85"/>
      <c r="E4" s="85"/>
      <c r="F4" s="164"/>
    </row>
    <row r="5" spans="1:6" ht="18">
      <c r="A5" s="347" t="s">
        <v>5</v>
      </c>
      <c r="B5" s="347"/>
      <c r="C5" s="347"/>
      <c r="D5" s="347"/>
      <c r="E5" s="347"/>
      <c r="F5" s="347"/>
    </row>
    <row r="6" spans="1:6" ht="12.75">
      <c r="A6" s="348" t="s">
        <v>186</v>
      </c>
      <c r="B6" s="349"/>
      <c r="C6" s="5"/>
      <c r="F6" s="121"/>
    </row>
    <row r="7" spans="1:3" ht="12.75">
      <c r="A7" s="165" t="s">
        <v>45</v>
      </c>
      <c r="B7" s="164"/>
      <c r="C7" s="17"/>
    </row>
    <row r="8" spans="2:3" ht="12.75">
      <c r="B8" s="62" t="s">
        <v>74</v>
      </c>
      <c r="C8" s="11">
        <v>0</v>
      </c>
    </row>
    <row r="9" spans="1:6" ht="12.75">
      <c r="A9" s="22" t="s">
        <v>21</v>
      </c>
      <c r="B9" s="26" t="s">
        <v>75</v>
      </c>
      <c r="C9" s="11">
        <v>0</v>
      </c>
      <c r="F9" s="1"/>
    </row>
    <row r="10" spans="1:6" ht="12.75">
      <c r="A10" s="22"/>
      <c r="B10" s="26" t="s">
        <v>76</v>
      </c>
      <c r="C10" s="11">
        <v>0</v>
      </c>
      <c r="F10" s="1"/>
    </row>
    <row r="11" spans="1:6" ht="12.75">
      <c r="A11" s="22"/>
      <c r="B11" s="26" t="s">
        <v>77</v>
      </c>
      <c r="C11" s="11">
        <v>4</v>
      </c>
      <c r="F11" s="1"/>
    </row>
    <row r="12" spans="1:3" ht="12.75">
      <c r="A12" s="165"/>
      <c r="B12" s="165"/>
      <c r="C12" s="17"/>
    </row>
    <row r="13" spans="1:3" ht="12.75">
      <c r="A13" s="165"/>
      <c r="B13" s="20"/>
      <c r="C13" s="17"/>
    </row>
    <row r="14" spans="1:3" ht="12.75">
      <c r="A14" s="25"/>
      <c r="B14" s="25"/>
      <c r="C14" s="17"/>
    </row>
    <row r="15" spans="1:6" ht="18">
      <c r="A15" s="347" t="s">
        <v>4</v>
      </c>
      <c r="B15" s="347"/>
      <c r="C15" s="347"/>
      <c r="D15" s="347"/>
      <c r="E15" s="347"/>
      <c r="F15" s="347"/>
    </row>
    <row r="16" spans="1:6" ht="12.75">
      <c r="A16" s="189" t="s">
        <v>187</v>
      </c>
      <c r="B16" s="16"/>
      <c r="C16" s="17"/>
      <c r="F16" s="121"/>
    </row>
    <row r="17" spans="1:3" ht="12.75">
      <c r="A17" s="165" t="s">
        <v>45</v>
      </c>
      <c r="B17" s="164"/>
      <c r="C17" s="17"/>
    </row>
    <row r="18" spans="1:6" ht="12.75">
      <c r="A18" s="22"/>
      <c r="B18" s="26" t="s">
        <v>107</v>
      </c>
      <c r="C18" s="11">
        <v>27</v>
      </c>
      <c r="F18" s="1"/>
    </row>
    <row r="19" spans="1:6" ht="14.25" customHeight="1">
      <c r="A19" s="22"/>
      <c r="B19" s="26" t="s">
        <v>108</v>
      </c>
      <c r="C19" s="11">
        <v>49</v>
      </c>
      <c r="F19" s="1"/>
    </row>
    <row r="20" spans="1:6" ht="12.75" customHeight="1">
      <c r="A20" s="22"/>
      <c r="B20" s="26" t="s">
        <v>112</v>
      </c>
      <c r="C20" s="11">
        <v>34</v>
      </c>
      <c r="F20" s="1"/>
    </row>
    <row r="21" spans="1:6" ht="12.75">
      <c r="A21" s="22"/>
      <c r="B21" s="26" t="s">
        <v>110</v>
      </c>
      <c r="C21" s="11">
        <v>47</v>
      </c>
      <c r="F21" s="1"/>
    </row>
    <row r="22" spans="1:6" ht="12" customHeight="1">
      <c r="A22" s="22"/>
      <c r="B22" s="26" t="s">
        <v>111</v>
      </c>
      <c r="C22" s="11">
        <v>47</v>
      </c>
      <c r="F22" s="1"/>
    </row>
    <row r="23" spans="1:6" ht="12" customHeight="1">
      <c r="A23" s="22"/>
      <c r="B23" s="26"/>
      <c r="C23" s="11"/>
      <c r="F23" s="1"/>
    </row>
    <row r="24" spans="1:6" ht="12.75">
      <c r="A24" s="22"/>
      <c r="B24" s="20"/>
      <c r="C24" s="11"/>
      <c r="F24" s="1"/>
    </row>
    <row r="25" spans="1:6" ht="18">
      <c r="A25" s="347" t="s">
        <v>2</v>
      </c>
      <c r="B25" s="347"/>
      <c r="C25" s="347"/>
      <c r="D25" s="347"/>
      <c r="E25" s="347"/>
      <c r="F25" s="347"/>
    </row>
    <row r="26" spans="1:6" ht="15">
      <c r="A26" s="348" t="s">
        <v>121</v>
      </c>
      <c r="B26" s="348"/>
      <c r="C26" s="166"/>
      <c r="D26" s="166"/>
      <c r="E26" s="166"/>
      <c r="F26" s="166"/>
    </row>
    <row r="27" spans="1:6" ht="12.75">
      <c r="A27" s="345" t="s">
        <v>45</v>
      </c>
      <c r="B27" s="345"/>
      <c r="C27" s="7"/>
      <c r="F27" s="121"/>
    </row>
    <row r="28" spans="2:3" ht="12.75">
      <c r="B28" s="62" t="s">
        <v>132</v>
      </c>
      <c r="C28" s="17">
        <v>0</v>
      </c>
    </row>
    <row r="29" spans="2:3" ht="12.75">
      <c r="B29" s="62" t="s">
        <v>133</v>
      </c>
      <c r="C29" s="17">
        <v>0</v>
      </c>
    </row>
    <row r="30" spans="2:3" ht="12.75">
      <c r="B30" s="62" t="s">
        <v>134</v>
      </c>
      <c r="C30" s="17">
        <v>2</v>
      </c>
    </row>
    <row r="31" spans="2:3" ht="12.75">
      <c r="B31" s="62" t="s">
        <v>135</v>
      </c>
      <c r="C31" s="17">
        <v>2</v>
      </c>
    </row>
    <row r="32" spans="2:3" ht="12.75">
      <c r="B32" s="26" t="s">
        <v>136</v>
      </c>
      <c r="C32" s="17">
        <v>0</v>
      </c>
    </row>
    <row r="33" spans="2:3" ht="12.75">
      <c r="B33" s="26" t="s">
        <v>137</v>
      </c>
      <c r="C33" s="323">
        <v>2</v>
      </c>
    </row>
    <row r="34" spans="2:3" ht="12.75">
      <c r="B34" s="26" t="s">
        <v>138</v>
      </c>
      <c r="C34" s="323">
        <v>0</v>
      </c>
    </row>
    <row r="35" ht="12.75">
      <c r="B35" s="113"/>
    </row>
    <row r="36" ht="12.75">
      <c r="B36" s="113"/>
    </row>
    <row r="37" spans="1:3" ht="12.75">
      <c r="A37" s="346"/>
      <c r="B37" s="346"/>
      <c r="C37" s="7"/>
    </row>
    <row r="38" spans="1:6" ht="18">
      <c r="A38" s="347" t="s">
        <v>22</v>
      </c>
      <c r="B38" s="347"/>
      <c r="C38" s="347"/>
      <c r="D38" s="347"/>
      <c r="E38" s="347"/>
      <c r="F38" s="347"/>
    </row>
    <row r="39" spans="1:3" ht="12.75">
      <c r="A39" s="346" t="s">
        <v>147</v>
      </c>
      <c r="B39" s="346"/>
      <c r="C39" s="7"/>
    </row>
    <row r="40" spans="1:6" ht="12.75">
      <c r="A40" s="345" t="s">
        <v>45</v>
      </c>
      <c r="B40" s="356"/>
      <c r="C40" s="7"/>
      <c r="F40" s="121"/>
    </row>
    <row r="41" spans="2:3" ht="12.75">
      <c r="B41" s="62" t="s">
        <v>148</v>
      </c>
      <c r="C41" s="7">
        <v>1</v>
      </c>
    </row>
    <row r="42" spans="2:3" ht="12.75">
      <c r="B42" s="62" t="s">
        <v>149</v>
      </c>
      <c r="C42" s="7">
        <v>2</v>
      </c>
    </row>
    <row r="43" spans="2:3" ht="12.75">
      <c r="B43" s="62" t="s">
        <v>150</v>
      </c>
      <c r="C43" s="7">
        <v>0</v>
      </c>
    </row>
    <row r="44" spans="2:3" ht="12.75">
      <c r="B44" s="26" t="s">
        <v>151</v>
      </c>
      <c r="C44" s="7">
        <v>0</v>
      </c>
    </row>
    <row r="45" spans="2:3" ht="12.75">
      <c r="B45" s="26" t="s">
        <v>152</v>
      </c>
      <c r="C45" s="7">
        <v>2</v>
      </c>
    </row>
    <row r="46" spans="2:3" ht="12.75">
      <c r="B46" s="26"/>
      <c r="C46" s="7"/>
    </row>
    <row r="47" spans="2:3" ht="12.75">
      <c r="B47" s="62"/>
      <c r="C47" s="7"/>
    </row>
    <row r="48" ht="12.75">
      <c r="C48" s="7"/>
    </row>
    <row r="49" spans="1:6" ht="18">
      <c r="A49" s="347" t="s">
        <v>57</v>
      </c>
      <c r="B49" s="347"/>
      <c r="C49" s="347"/>
      <c r="D49" s="347"/>
      <c r="E49" s="347"/>
      <c r="F49" s="347"/>
    </row>
    <row r="50" spans="1:3" ht="12.75">
      <c r="A50" s="346" t="s">
        <v>147</v>
      </c>
      <c r="B50" s="346"/>
      <c r="C50" s="7"/>
    </row>
    <row r="51" spans="1:3" ht="12.75">
      <c r="A51" s="345" t="s">
        <v>45</v>
      </c>
      <c r="B51" s="356"/>
      <c r="C51" s="7"/>
    </row>
    <row r="52" spans="2:6" ht="12.75">
      <c r="B52" s="62" t="s">
        <v>175</v>
      </c>
      <c r="C52" s="7">
        <v>6</v>
      </c>
      <c r="F52" s="121"/>
    </row>
    <row r="53" spans="2:3" ht="12.75">
      <c r="B53" s="26" t="s">
        <v>176</v>
      </c>
      <c r="C53" s="7">
        <v>0</v>
      </c>
    </row>
    <row r="54" spans="2:3" ht="12.75">
      <c r="B54" s="62" t="s">
        <v>177</v>
      </c>
      <c r="C54" s="7">
        <v>10</v>
      </c>
    </row>
    <row r="55" spans="1:3" ht="12.75">
      <c r="A55" s="23"/>
      <c r="B55" s="62" t="s">
        <v>178</v>
      </c>
      <c r="C55" s="7">
        <v>12</v>
      </c>
    </row>
    <row r="56" spans="1:3" ht="12.75">
      <c r="A56" s="23"/>
      <c r="B56" s="26" t="s">
        <v>179</v>
      </c>
      <c r="C56" s="7">
        <v>1</v>
      </c>
    </row>
    <row r="57" spans="2:3" ht="12.75">
      <c r="B57" s="26" t="s">
        <v>181</v>
      </c>
      <c r="C57" s="7">
        <v>7</v>
      </c>
    </row>
    <row r="58" spans="2:3" ht="12.75">
      <c r="B58" s="26" t="s">
        <v>180</v>
      </c>
      <c r="C58" s="7">
        <v>8</v>
      </c>
    </row>
    <row r="59" spans="2:3" ht="12.75">
      <c r="B59" s="26"/>
      <c r="C59" s="7"/>
    </row>
    <row r="61" spans="1:6" ht="18">
      <c r="A61" s="347" t="s">
        <v>63</v>
      </c>
      <c r="B61" s="347"/>
      <c r="C61" s="347"/>
      <c r="D61" s="347"/>
      <c r="E61" s="347"/>
      <c r="F61" s="347"/>
    </row>
    <row r="62" spans="1:3" ht="12.75">
      <c r="A62" s="346" t="s">
        <v>163</v>
      </c>
      <c r="B62" s="346"/>
      <c r="C62" s="7"/>
    </row>
    <row r="63" spans="1:6" ht="12.75">
      <c r="A63" s="345" t="s">
        <v>164</v>
      </c>
      <c r="B63" s="356"/>
      <c r="C63" s="7"/>
      <c r="F63" s="121"/>
    </row>
    <row r="64" spans="2:3" ht="12.75">
      <c r="B64" s="62" t="s">
        <v>165</v>
      </c>
      <c r="C64">
        <v>4</v>
      </c>
    </row>
    <row r="65" spans="2:3" ht="12.75">
      <c r="B65" s="62" t="s">
        <v>166</v>
      </c>
      <c r="C65">
        <v>3</v>
      </c>
    </row>
    <row r="66" spans="2:3" ht="12.75">
      <c r="B66" s="62" t="s">
        <v>167</v>
      </c>
      <c r="C66">
        <v>9</v>
      </c>
    </row>
    <row r="67" spans="2:3" ht="12.75">
      <c r="B67" s="26" t="s">
        <v>168</v>
      </c>
      <c r="C67">
        <v>9</v>
      </c>
    </row>
    <row r="68" spans="2:3" ht="12.75">
      <c r="B68" s="26" t="s">
        <v>169</v>
      </c>
      <c r="C68">
        <v>6</v>
      </c>
    </row>
    <row r="69" spans="1:6" ht="12.75">
      <c r="A69" s="121"/>
      <c r="B69" s="121"/>
      <c r="C69" s="121"/>
      <c r="D69" s="121"/>
      <c r="E69" s="121"/>
      <c r="F69" s="121"/>
    </row>
    <row r="70" spans="1:2" ht="12.75">
      <c r="A70" s="121"/>
      <c r="B70" s="121"/>
    </row>
    <row r="71" spans="1:2" ht="12.75">
      <c r="A71" s="346"/>
      <c r="B71" s="346"/>
    </row>
    <row r="72" ht="12.75">
      <c r="B72" s="22"/>
    </row>
    <row r="73" ht="12.75">
      <c r="B73" s="22"/>
    </row>
    <row r="327" ht="15.75">
      <c r="X327" s="32"/>
    </row>
  </sheetData>
  <sheetProtection/>
  <mergeCells count="19">
    <mergeCell ref="A26:B26"/>
    <mergeCell ref="A71:B71"/>
    <mergeCell ref="A61:F61"/>
    <mergeCell ref="A62:B62"/>
    <mergeCell ref="A63:B63"/>
    <mergeCell ref="A49:F49"/>
    <mergeCell ref="A39:B39"/>
    <mergeCell ref="A40:B40"/>
    <mergeCell ref="A51:B51"/>
    <mergeCell ref="A1:F1"/>
    <mergeCell ref="A4:B4"/>
    <mergeCell ref="A15:F15"/>
    <mergeCell ref="A6:B6"/>
    <mergeCell ref="A25:F25"/>
    <mergeCell ref="A50:B50"/>
    <mergeCell ref="A5:F5"/>
    <mergeCell ref="A27:B27"/>
    <mergeCell ref="A38:F38"/>
    <mergeCell ref="A37:B37"/>
  </mergeCells>
  <printOptions/>
  <pageMargins left="0.75" right="0.75" top="0.55" bottom="1.6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2011-04-08T16:19:05Z</cp:lastPrinted>
  <dcterms:created xsi:type="dcterms:W3CDTF">2003-02-11T19:09:15Z</dcterms:created>
  <dcterms:modified xsi:type="dcterms:W3CDTF">2011-04-08T21:51:19Z</dcterms:modified>
  <cp:category/>
  <cp:version/>
  <cp:contentType/>
  <cp:contentStatus/>
</cp:coreProperties>
</file>